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20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21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22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3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4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25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https://d.docs.live.net/8a785e664edaafdd/Рабочий стол/Общеразвив. группы/Общеразвив. группы/Яковлева/"/>
    </mc:Choice>
  </mc:AlternateContent>
  <xr:revisionPtr revIDLastSave="0" documentId="8_{4F44C026-A12C-4086-9506-EFDB63D1D9BF}" xr6:coauthVersionLast="45" xr6:coauthVersionMax="45" xr10:uidLastSave="{00000000-0000-0000-0000-000000000000}"/>
  <bookViews>
    <workbookView xWindow="-110" yWindow="-110" windowWidth="19420" windowHeight="10300" firstSheet="10" activeTab="12" xr2:uid="{00000000-000D-0000-FFFF-FFFF00000000}"/>
  </bookViews>
  <sheets>
    <sheet name="ТИТУЛ" sheetId="9" r:id="rId1"/>
    <sheet name="Оглавление" sheetId="35" r:id="rId2"/>
    <sheet name="СК-1" sheetId="2" r:id="rId3"/>
    <sheet name="СК-2" sheetId="8" r:id="rId4"/>
    <sheet name="СК-3" sheetId="3" r:id="rId5"/>
    <sheet name="ИТОГ СК" sheetId="7" r:id="rId6"/>
    <sheet name="ПР-1" sheetId="14" r:id="rId7"/>
    <sheet name="ПР-2" sheetId="16" r:id="rId8"/>
    <sheet name="ИТОГ ПР" sheetId="17" r:id="rId9"/>
    <sheet name="РР-1" sheetId="18" r:id="rId10"/>
    <sheet name="РР-2" sheetId="19" r:id="rId11"/>
    <sheet name="РР-3" sheetId="36" r:id="rId12"/>
    <sheet name="РР-4" sheetId="20" r:id="rId13"/>
    <sheet name="РР-5" sheetId="21" r:id="rId14"/>
    <sheet name="ИТОГ РР" sheetId="22" r:id="rId15"/>
    <sheet name="ХЭ-1" sheetId="23" r:id="rId16"/>
    <sheet name="ХЭ-2" sheetId="26" r:id="rId17"/>
    <sheet name="ХЭ-3" sheetId="25" r:id="rId18"/>
    <sheet name="ХЭ-4" sheetId="27" r:id="rId19"/>
    <sheet name="ХЭ-5" sheetId="28" r:id="rId20"/>
    <sheet name="ИТОГ ХЭ" sheetId="29" r:id="rId21"/>
    <sheet name="ФР-1" sheetId="30" r:id="rId22"/>
    <sheet name="ФР-2" sheetId="31" r:id="rId23"/>
    <sheet name="ИТОГ ФР" sheetId="32" r:id="rId24"/>
    <sheet name="ОБЩИЙ ИТОГ" sheetId="33" r:id="rId25"/>
  </sheets>
  <definedNames>
    <definedName name="_xlnm.Print_Area" localSheetId="0">ТИТУЛ!$A$1:$I$42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МОНИТОРИНГ 4-5 лет  2_568d4cc0-e5cb-44ad-8769-dbe1809a1c28" name="МОНИТОРИНГ 4-5 лет  2" connection="Запрос — МОНИТОРИНГ 4-5 лет (2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" i="19" l="1"/>
  <c r="N6" i="19"/>
  <c r="M7" i="19"/>
  <c r="N7" i="19"/>
  <c r="M8" i="19"/>
  <c r="N8" i="19"/>
  <c r="M9" i="19"/>
  <c r="N9" i="19"/>
  <c r="M10" i="19"/>
  <c r="N10" i="19"/>
  <c r="M11" i="19"/>
  <c r="N11" i="19"/>
  <c r="M12" i="19"/>
  <c r="N12" i="19"/>
  <c r="M13" i="19"/>
  <c r="N13" i="19"/>
  <c r="M14" i="19"/>
  <c r="N14" i="19"/>
  <c r="M15" i="19"/>
  <c r="N15" i="19"/>
  <c r="M16" i="19"/>
  <c r="N16" i="19"/>
  <c r="M17" i="19"/>
  <c r="N17" i="19"/>
  <c r="M18" i="19"/>
  <c r="N18" i="19"/>
  <c r="M19" i="19"/>
  <c r="N19" i="19"/>
  <c r="M20" i="19"/>
  <c r="N20" i="19"/>
  <c r="M21" i="19"/>
  <c r="N21" i="19"/>
  <c r="M22" i="19"/>
  <c r="N22" i="19"/>
  <c r="M23" i="19"/>
  <c r="N23" i="19"/>
  <c r="M24" i="19"/>
  <c r="N24" i="19"/>
  <c r="M25" i="19"/>
  <c r="N25" i="19"/>
  <c r="M26" i="19"/>
  <c r="N26" i="19"/>
  <c r="M27" i="19"/>
  <c r="N27" i="19"/>
  <c r="M28" i="19"/>
  <c r="N28" i="19"/>
  <c r="M29" i="19"/>
  <c r="N29" i="19"/>
  <c r="C34" i="36"/>
  <c r="C39" i="36"/>
  <c r="AD30" i="36"/>
  <c r="AC30" i="36"/>
  <c r="AB30" i="36"/>
  <c r="AA30" i="36"/>
  <c r="Z30" i="36"/>
  <c r="Y30" i="36"/>
  <c r="X30" i="36"/>
  <c r="W30" i="36"/>
  <c r="V30" i="36"/>
  <c r="U30" i="36"/>
  <c r="T30" i="36"/>
  <c r="S30" i="36"/>
  <c r="R30" i="36"/>
  <c r="Q30" i="36"/>
  <c r="P30" i="36"/>
  <c r="O30" i="36"/>
  <c r="N30" i="36"/>
  <c r="M30" i="36"/>
  <c r="L30" i="36"/>
  <c r="K30" i="36"/>
  <c r="J30" i="36"/>
  <c r="I30" i="36"/>
  <c r="H30" i="36"/>
  <c r="G30" i="36"/>
  <c r="F30" i="36"/>
  <c r="E30" i="36"/>
  <c r="D30" i="36"/>
  <c r="C30" i="36"/>
  <c r="AF29" i="36"/>
  <c r="AE29" i="36"/>
  <c r="AF28" i="36"/>
  <c r="AE28" i="36"/>
  <c r="AF27" i="36"/>
  <c r="AE27" i="36"/>
  <c r="AF26" i="36"/>
  <c r="AE26" i="36"/>
  <c r="AF25" i="36"/>
  <c r="AE25" i="36"/>
  <c r="AF24" i="36"/>
  <c r="AE24" i="36"/>
  <c r="AF23" i="36"/>
  <c r="AE23" i="36"/>
  <c r="AF22" i="36"/>
  <c r="AE22" i="36"/>
  <c r="AF21" i="36"/>
  <c r="AE21" i="36"/>
  <c r="AF20" i="36"/>
  <c r="AE20" i="36"/>
  <c r="AF19" i="36"/>
  <c r="AE19" i="36"/>
  <c r="AF18" i="36"/>
  <c r="AE18" i="36"/>
  <c r="AF17" i="36"/>
  <c r="AE17" i="36"/>
  <c r="AF16" i="36"/>
  <c r="AE16" i="36"/>
  <c r="AF15" i="36"/>
  <c r="AE15" i="36"/>
  <c r="AF14" i="36"/>
  <c r="AE14" i="36"/>
  <c r="AF13" i="36"/>
  <c r="AE13" i="36"/>
  <c r="AF12" i="36"/>
  <c r="AE12" i="36"/>
  <c r="AF11" i="36"/>
  <c r="AE11" i="36"/>
  <c r="AF10" i="36"/>
  <c r="AE10" i="36"/>
  <c r="AF9" i="36"/>
  <c r="AE9" i="36"/>
  <c r="AF8" i="36"/>
  <c r="AE8" i="36"/>
  <c r="AF7" i="36"/>
  <c r="AE7" i="36"/>
  <c r="AF6" i="36"/>
  <c r="AE6" i="36"/>
  <c r="F34" i="19" l="1"/>
  <c r="F39" i="19"/>
  <c r="D34" i="19"/>
  <c r="E34" i="19"/>
  <c r="D39" i="19"/>
  <c r="E39" i="19"/>
  <c r="F34" i="36"/>
  <c r="F35" i="36" s="1"/>
  <c r="AF30" i="36"/>
  <c r="D7" i="22" s="1"/>
  <c r="AE30" i="36"/>
  <c r="D6" i="22" s="1"/>
  <c r="D34" i="36"/>
  <c r="D35" i="36" s="1"/>
  <c r="E34" i="36"/>
  <c r="E35" i="36" s="1"/>
  <c r="D39" i="36"/>
  <c r="D40" i="36" s="1"/>
  <c r="E39" i="36"/>
  <c r="E40" i="36" s="1"/>
  <c r="F39" i="36"/>
  <c r="F40" i="36" s="1"/>
  <c r="D30" i="31" l="1"/>
  <c r="E30" i="31"/>
  <c r="F30" i="31"/>
  <c r="G30" i="31"/>
  <c r="H30" i="31"/>
  <c r="I30" i="31"/>
  <c r="J30" i="31"/>
  <c r="K30" i="31"/>
  <c r="L30" i="31"/>
  <c r="M30" i="31"/>
  <c r="N30" i="31"/>
  <c r="O30" i="31"/>
  <c r="P30" i="31"/>
  <c r="Q30" i="31"/>
  <c r="R30" i="31"/>
  <c r="C30" i="31"/>
  <c r="D32" i="30"/>
  <c r="E32" i="30"/>
  <c r="F32" i="30"/>
  <c r="G32" i="30"/>
  <c r="H32" i="30"/>
  <c r="I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V32" i="30"/>
  <c r="W32" i="30"/>
  <c r="X32" i="30"/>
  <c r="Y32" i="30"/>
  <c r="Z32" i="30"/>
  <c r="AA32" i="30"/>
  <c r="AB32" i="30"/>
  <c r="AC32" i="30"/>
  <c r="AD32" i="30"/>
  <c r="AE32" i="30"/>
  <c r="AF32" i="30"/>
  <c r="AG32" i="30"/>
  <c r="AH32" i="30"/>
  <c r="AI32" i="30"/>
  <c r="AJ32" i="30"/>
  <c r="AK32" i="30"/>
  <c r="AL32" i="30"/>
  <c r="C32" i="30"/>
  <c r="L30" i="28"/>
  <c r="M30" i="28"/>
  <c r="N30" i="28"/>
  <c r="O30" i="28"/>
  <c r="P30" i="28"/>
  <c r="K30" i="28"/>
  <c r="D30" i="28"/>
  <c r="E30" i="28"/>
  <c r="F30" i="28"/>
  <c r="G30" i="28"/>
  <c r="H30" i="28"/>
  <c r="C30" i="28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D32" i="2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D31" i="8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D30" i="3"/>
  <c r="E30" i="27"/>
  <c r="F30" i="27"/>
  <c r="G30" i="27"/>
  <c r="H30" i="27"/>
  <c r="I30" i="27"/>
  <c r="J30" i="27"/>
  <c r="K30" i="27"/>
  <c r="L30" i="27"/>
  <c r="M30" i="27"/>
  <c r="N30" i="27"/>
  <c r="O30" i="27"/>
  <c r="P30" i="27"/>
  <c r="Q30" i="27"/>
  <c r="R30" i="27"/>
  <c r="S30" i="27"/>
  <c r="T30" i="27"/>
  <c r="U30" i="27"/>
  <c r="V30" i="27"/>
  <c r="W30" i="27"/>
  <c r="X30" i="27"/>
  <c r="Y30" i="27"/>
  <c r="Z30" i="27"/>
  <c r="AA30" i="27"/>
  <c r="AB30" i="27"/>
  <c r="AC30" i="27"/>
  <c r="AD30" i="27"/>
  <c r="AE30" i="27"/>
  <c r="AF30" i="27"/>
  <c r="AG30" i="27"/>
  <c r="D30" i="27"/>
  <c r="D30" i="25"/>
  <c r="E30" i="25"/>
  <c r="F30" i="25"/>
  <c r="G30" i="25"/>
  <c r="H30" i="25"/>
  <c r="I30" i="25"/>
  <c r="J30" i="25"/>
  <c r="K30" i="25"/>
  <c r="L30" i="25"/>
  <c r="M30" i="25"/>
  <c r="N30" i="25"/>
  <c r="O30" i="25"/>
  <c r="P30" i="25"/>
  <c r="Q30" i="25"/>
  <c r="R30" i="25"/>
  <c r="S30" i="25"/>
  <c r="T30" i="25"/>
  <c r="U30" i="25"/>
  <c r="V30" i="25"/>
  <c r="W30" i="25"/>
  <c r="X30" i="25"/>
  <c r="Y30" i="25"/>
  <c r="Z30" i="25"/>
  <c r="AA30" i="25"/>
  <c r="AB30" i="25"/>
  <c r="AC30" i="25"/>
  <c r="AD30" i="25"/>
  <c r="C30" i="25"/>
  <c r="E30" i="26"/>
  <c r="F30" i="26"/>
  <c r="G30" i="26"/>
  <c r="H30" i="26"/>
  <c r="I30" i="26"/>
  <c r="J30" i="26"/>
  <c r="K30" i="26"/>
  <c r="L30" i="26"/>
  <c r="M30" i="26"/>
  <c r="D30" i="26"/>
  <c r="D32" i="23"/>
  <c r="E32" i="23"/>
  <c r="F32" i="23"/>
  <c r="G32" i="23"/>
  <c r="H32" i="23"/>
  <c r="I32" i="23"/>
  <c r="J32" i="23"/>
  <c r="K32" i="23"/>
  <c r="L32" i="23"/>
  <c r="M32" i="23"/>
  <c r="N32" i="23"/>
  <c r="O32" i="23"/>
  <c r="P32" i="23"/>
  <c r="C32" i="23"/>
  <c r="E30" i="21"/>
  <c r="F30" i="21"/>
  <c r="G30" i="21"/>
  <c r="H30" i="21"/>
  <c r="I30" i="21"/>
  <c r="J30" i="21"/>
  <c r="K30" i="21"/>
  <c r="L30" i="21"/>
  <c r="M30" i="21"/>
  <c r="N30" i="21"/>
  <c r="O30" i="21"/>
  <c r="P30" i="21"/>
  <c r="Q30" i="21"/>
  <c r="R30" i="21"/>
  <c r="S30" i="21"/>
  <c r="T30" i="21"/>
  <c r="U30" i="21"/>
  <c r="V30" i="21"/>
  <c r="W30" i="21"/>
  <c r="X30" i="21"/>
  <c r="Y30" i="21"/>
  <c r="Z30" i="21"/>
  <c r="AA30" i="21"/>
  <c r="AB30" i="21"/>
  <c r="AC30" i="21"/>
  <c r="AD30" i="21"/>
  <c r="AE30" i="21"/>
  <c r="AF30" i="21"/>
  <c r="AG30" i="21"/>
  <c r="AH30" i="21"/>
  <c r="AI30" i="21"/>
  <c r="D30" i="21"/>
  <c r="E30" i="20"/>
  <c r="F30" i="20"/>
  <c r="G30" i="20"/>
  <c r="H30" i="20"/>
  <c r="I30" i="20"/>
  <c r="J30" i="20"/>
  <c r="K30" i="20"/>
  <c r="L30" i="20"/>
  <c r="M30" i="20"/>
  <c r="N30" i="20"/>
  <c r="O30" i="20"/>
  <c r="P30" i="20"/>
  <c r="Q30" i="20"/>
  <c r="R30" i="20"/>
  <c r="S30" i="20"/>
  <c r="T30" i="20"/>
  <c r="U30" i="20"/>
  <c r="V30" i="20"/>
  <c r="W30" i="20"/>
  <c r="X30" i="20"/>
  <c r="Y30" i="20"/>
  <c r="Z30" i="20"/>
  <c r="AA30" i="20"/>
  <c r="AB30" i="20"/>
  <c r="AC30" i="20"/>
  <c r="AD30" i="20"/>
  <c r="AE30" i="20"/>
  <c r="AF30" i="20"/>
  <c r="AG30" i="20"/>
  <c r="D30" i="20"/>
  <c r="D30" i="19"/>
  <c r="E30" i="19"/>
  <c r="F30" i="19"/>
  <c r="G30" i="19"/>
  <c r="H30" i="19"/>
  <c r="I30" i="19"/>
  <c r="J30" i="19"/>
  <c r="K30" i="19"/>
  <c r="L30" i="19"/>
  <c r="C30" i="19"/>
  <c r="AV31" i="18"/>
  <c r="F31" i="18"/>
  <c r="G31" i="18"/>
  <c r="H31" i="18"/>
  <c r="I31" i="18"/>
  <c r="J31" i="18"/>
  <c r="K31" i="18"/>
  <c r="L31" i="18"/>
  <c r="M31" i="18"/>
  <c r="N31" i="18"/>
  <c r="O31" i="18"/>
  <c r="P31" i="18"/>
  <c r="Q31" i="18"/>
  <c r="AU31" i="18" s="1"/>
  <c r="R31" i="18"/>
  <c r="S31" i="18"/>
  <c r="T31" i="18"/>
  <c r="U31" i="18"/>
  <c r="V31" i="18"/>
  <c r="W31" i="18"/>
  <c r="X31" i="18"/>
  <c r="Y31" i="18"/>
  <c r="Z31" i="18"/>
  <c r="AA31" i="18"/>
  <c r="AB31" i="18"/>
  <c r="AC31" i="18"/>
  <c r="AD31" i="18"/>
  <c r="AE31" i="18"/>
  <c r="AF31" i="18"/>
  <c r="AG31" i="18"/>
  <c r="AH31" i="18"/>
  <c r="AI31" i="18"/>
  <c r="AJ31" i="18"/>
  <c r="AK31" i="18"/>
  <c r="AL31" i="18"/>
  <c r="AM31" i="18"/>
  <c r="AN31" i="18"/>
  <c r="AO31" i="18"/>
  <c r="AP31" i="18"/>
  <c r="AQ31" i="18"/>
  <c r="AR31" i="18"/>
  <c r="AS31" i="18"/>
  <c r="AT31" i="18"/>
  <c r="D31" i="18"/>
  <c r="E31" i="18"/>
  <c r="C31" i="18"/>
  <c r="R8" i="8"/>
  <c r="S8" i="8"/>
  <c r="R9" i="8"/>
  <c r="S9" i="8"/>
  <c r="R10" i="8"/>
  <c r="S10" i="8"/>
  <c r="R11" i="8"/>
  <c r="S11" i="8"/>
  <c r="R12" i="8"/>
  <c r="S12" i="8"/>
  <c r="R13" i="8"/>
  <c r="S13" i="8"/>
  <c r="R14" i="8"/>
  <c r="S14" i="8"/>
  <c r="R15" i="8"/>
  <c r="S15" i="8"/>
  <c r="R16" i="8"/>
  <c r="S16" i="8"/>
  <c r="R17" i="8"/>
  <c r="S17" i="8"/>
  <c r="R18" i="8"/>
  <c r="S18" i="8"/>
  <c r="R19" i="8"/>
  <c r="S19" i="8"/>
  <c r="R20" i="8"/>
  <c r="S20" i="8"/>
  <c r="R21" i="8"/>
  <c r="S21" i="8"/>
  <c r="R22" i="8"/>
  <c r="S22" i="8"/>
  <c r="R23" i="8"/>
  <c r="S23" i="8"/>
  <c r="R24" i="8"/>
  <c r="S24" i="8"/>
  <c r="R25" i="8"/>
  <c r="S25" i="8"/>
  <c r="R26" i="8"/>
  <c r="S26" i="8"/>
  <c r="R27" i="8"/>
  <c r="S27" i="8"/>
  <c r="R28" i="8"/>
  <c r="S28" i="8"/>
  <c r="R29" i="8"/>
  <c r="S29" i="8"/>
  <c r="R30" i="8"/>
  <c r="S30" i="8"/>
  <c r="S7" i="8"/>
  <c r="R7" i="8"/>
  <c r="S30" i="3" l="1"/>
  <c r="AK32" i="2"/>
  <c r="N30" i="19"/>
  <c r="M30" i="19"/>
  <c r="S31" i="8"/>
  <c r="AJ32" i="2"/>
  <c r="R31" i="8"/>
  <c r="R30" i="3"/>
  <c r="N27" i="26" l="1"/>
  <c r="AG7" i="16"/>
  <c r="AH7" i="16"/>
  <c r="AG8" i="16"/>
  <c r="D35" i="16" s="1"/>
  <c r="D36" i="16" s="1"/>
  <c r="AH8" i="16"/>
  <c r="AG9" i="16"/>
  <c r="AH9" i="16"/>
  <c r="AG10" i="16"/>
  <c r="AH10" i="16"/>
  <c r="AG11" i="16"/>
  <c r="AH11" i="16"/>
  <c r="AG12" i="16"/>
  <c r="AH12" i="16"/>
  <c r="AG13" i="16"/>
  <c r="AH13" i="16"/>
  <c r="AG14" i="16"/>
  <c r="AH14" i="16"/>
  <c r="AG15" i="16"/>
  <c r="AH15" i="16"/>
  <c r="AG16" i="16"/>
  <c r="AH16" i="16"/>
  <c r="AG17" i="16"/>
  <c r="AH17" i="16"/>
  <c r="AG18" i="16"/>
  <c r="AH18" i="16"/>
  <c r="AG19" i="16"/>
  <c r="AH19" i="16"/>
  <c r="AG20" i="16"/>
  <c r="AH20" i="16"/>
  <c r="AG21" i="16"/>
  <c r="AH21" i="16"/>
  <c r="AG22" i="16"/>
  <c r="AH22" i="16"/>
  <c r="AG23" i="16"/>
  <c r="AH23" i="16"/>
  <c r="AG24" i="16"/>
  <c r="AH24" i="16"/>
  <c r="AG25" i="16"/>
  <c r="AH25" i="16"/>
  <c r="AG26" i="16"/>
  <c r="AH26" i="16"/>
  <c r="AG27" i="16"/>
  <c r="AH27" i="16"/>
  <c r="AG28" i="16"/>
  <c r="AH28" i="16"/>
  <c r="AG29" i="16"/>
  <c r="AH29" i="16"/>
  <c r="AH6" i="16"/>
  <c r="F41" i="16" s="1"/>
  <c r="F42" i="16" s="1"/>
  <c r="AG6" i="16"/>
  <c r="C41" i="31"/>
  <c r="C35" i="31"/>
  <c r="T30" i="31"/>
  <c r="D7" i="32" s="1"/>
  <c r="S30" i="31"/>
  <c r="D6" i="32" s="1"/>
  <c r="E6" i="32" s="1"/>
  <c r="F7" i="33" s="1"/>
  <c r="T29" i="31"/>
  <c r="S29" i="31"/>
  <c r="T28" i="31"/>
  <c r="S28" i="31"/>
  <c r="T27" i="31"/>
  <c r="S27" i="31"/>
  <c r="T26" i="31"/>
  <c r="S26" i="31"/>
  <c r="T25" i="31"/>
  <c r="S25" i="31"/>
  <c r="T24" i="31"/>
  <c r="S24" i="31"/>
  <c r="T23" i="31"/>
  <c r="S23" i="31"/>
  <c r="T22" i="31"/>
  <c r="S22" i="31"/>
  <c r="T21" i="31"/>
  <c r="S21" i="31"/>
  <c r="T20" i="31"/>
  <c r="S20" i="31"/>
  <c r="T19" i="31"/>
  <c r="S19" i="31"/>
  <c r="T18" i="31"/>
  <c r="S18" i="31"/>
  <c r="T17" i="31"/>
  <c r="S17" i="31"/>
  <c r="T16" i="31"/>
  <c r="S16" i="31"/>
  <c r="T15" i="31"/>
  <c r="S15" i="31"/>
  <c r="T14" i="31"/>
  <c r="S14" i="31"/>
  <c r="T13" i="31"/>
  <c r="S13" i="31"/>
  <c r="T12" i="31"/>
  <c r="S12" i="31"/>
  <c r="T11" i="31"/>
  <c r="S11" i="31"/>
  <c r="T10" i="31"/>
  <c r="S10" i="31"/>
  <c r="T9" i="31"/>
  <c r="S9" i="31"/>
  <c r="T8" i="31"/>
  <c r="S8" i="31"/>
  <c r="T7" i="31"/>
  <c r="S7" i="31"/>
  <c r="T6" i="31"/>
  <c r="D41" i="31" s="1"/>
  <c r="D42" i="31" s="1"/>
  <c r="S6" i="31"/>
  <c r="C44" i="30"/>
  <c r="C38" i="30"/>
  <c r="AN32" i="30"/>
  <c r="C7" i="32" s="1"/>
  <c r="E7" i="32" s="1"/>
  <c r="F8" i="33" s="1"/>
  <c r="AM32" i="30"/>
  <c r="C6" i="32" s="1"/>
  <c r="AN31" i="30"/>
  <c r="AM31" i="30"/>
  <c r="AN30" i="30"/>
  <c r="AM30" i="30"/>
  <c r="AN29" i="30"/>
  <c r="AM29" i="30"/>
  <c r="AN28" i="30"/>
  <c r="AM28" i="30"/>
  <c r="AN27" i="30"/>
  <c r="AM27" i="30"/>
  <c r="AN26" i="30"/>
  <c r="AM26" i="30"/>
  <c r="AN25" i="30"/>
  <c r="AM25" i="30"/>
  <c r="AN24" i="30"/>
  <c r="AM24" i="30"/>
  <c r="AN23" i="30"/>
  <c r="AM23" i="30"/>
  <c r="AN22" i="30"/>
  <c r="AM22" i="30"/>
  <c r="AN21" i="30"/>
  <c r="AM21" i="30"/>
  <c r="AN20" i="30"/>
  <c r="AM20" i="30"/>
  <c r="AN19" i="30"/>
  <c r="AM19" i="30"/>
  <c r="AN18" i="30"/>
  <c r="AM18" i="30"/>
  <c r="AN17" i="30"/>
  <c r="AM17" i="30"/>
  <c r="AN16" i="30"/>
  <c r="AM16" i="30"/>
  <c r="AN15" i="30"/>
  <c r="AM15" i="30"/>
  <c r="AN14" i="30"/>
  <c r="AM14" i="30"/>
  <c r="AN13" i="30"/>
  <c r="AM13" i="30"/>
  <c r="AN12" i="30"/>
  <c r="AM12" i="30"/>
  <c r="AN11" i="30"/>
  <c r="AM11" i="30"/>
  <c r="AN10" i="30"/>
  <c r="AM10" i="30"/>
  <c r="AN9" i="30"/>
  <c r="AM9" i="30"/>
  <c r="AN8" i="30"/>
  <c r="D44" i="30" s="1"/>
  <c r="D45" i="30" s="1"/>
  <c r="AM8" i="30"/>
  <c r="L41" i="28"/>
  <c r="L35" i="28"/>
  <c r="C41" i="28"/>
  <c r="C35" i="28"/>
  <c r="Q7" i="28"/>
  <c r="R7" i="28"/>
  <c r="Q8" i="28"/>
  <c r="R8" i="28"/>
  <c r="Q9" i="28"/>
  <c r="O35" i="28" s="1"/>
  <c r="O36" i="28" s="1"/>
  <c r="R9" i="28"/>
  <c r="Q10" i="28"/>
  <c r="R10" i="28"/>
  <c r="Q11" i="28"/>
  <c r="R11" i="28"/>
  <c r="Q12" i="28"/>
  <c r="R12" i="28"/>
  <c r="Q13" i="28"/>
  <c r="R13" i="28"/>
  <c r="Q14" i="28"/>
  <c r="R14" i="28"/>
  <c r="Q15" i="28"/>
  <c r="R15" i="28"/>
  <c r="Q16" i="28"/>
  <c r="R16" i="28"/>
  <c r="Q17" i="28"/>
  <c r="R17" i="28"/>
  <c r="Q18" i="28"/>
  <c r="R18" i="28"/>
  <c r="Q19" i="28"/>
  <c r="R19" i="28"/>
  <c r="Q20" i="28"/>
  <c r="R20" i="28"/>
  <c r="Q21" i="28"/>
  <c r="R21" i="28"/>
  <c r="Q22" i="28"/>
  <c r="R22" i="28"/>
  <c r="Q23" i="28"/>
  <c r="R23" i="28"/>
  <c r="Q24" i="28"/>
  <c r="R24" i="28"/>
  <c r="Q25" i="28"/>
  <c r="R25" i="28"/>
  <c r="Q26" i="28"/>
  <c r="R26" i="28"/>
  <c r="Q27" i="28"/>
  <c r="R27" i="28"/>
  <c r="Q28" i="28"/>
  <c r="R28" i="28"/>
  <c r="Q29" i="28"/>
  <c r="R29" i="28"/>
  <c r="R30" i="28"/>
  <c r="G7" i="29" s="1"/>
  <c r="R6" i="28"/>
  <c r="Q6" i="28"/>
  <c r="I7" i="28"/>
  <c r="J7" i="28"/>
  <c r="I8" i="28"/>
  <c r="J8" i="28"/>
  <c r="I9" i="28"/>
  <c r="E35" i="28" s="1"/>
  <c r="E36" i="28" s="1"/>
  <c r="J9" i="28"/>
  <c r="I10" i="28"/>
  <c r="J10" i="28"/>
  <c r="I11" i="28"/>
  <c r="J11" i="28"/>
  <c r="I12" i="28"/>
  <c r="J12" i="28"/>
  <c r="I13" i="28"/>
  <c r="J13" i="28"/>
  <c r="I14" i="28"/>
  <c r="J14" i="28"/>
  <c r="I15" i="28"/>
  <c r="J15" i="28"/>
  <c r="I16" i="28"/>
  <c r="J16" i="28"/>
  <c r="I17" i="28"/>
  <c r="J17" i="28"/>
  <c r="I18" i="28"/>
  <c r="J18" i="28"/>
  <c r="I19" i="28"/>
  <c r="J19" i="28"/>
  <c r="I20" i="28"/>
  <c r="J20" i="28"/>
  <c r="I21" i="28"/>
  <c r="J21" i="28"/>
  <c r="I22" i="28"/>
  <c r="J22" i="28"/>
  <c r="I23" i="28"/>
  <c r="J23" i="28"/>
  <c r="I24" i="28"/>
  <c r="J24" i="28"/>
  <c r="I25" i="28"/>
  <c r="J25" i="28"/>
  <c r="I26" i="28"/>
  <c r="J26" i="28"/>
  <c r="I27" i="28"/>
  <c r="J27" i="28"/>
  <c r="I28" i="28"/>
  <c r="J28" i="28"/>
  <c r="I29" i="28"/>
  <c r="J29" i="28"/>
  <c r="J6" i="28"/>
  <c r="I6" i="28"/>
  <c r="J30" i="28"/>
  <c r="F7" i="29" s="1"/>
  <c r="Q30" i="28"/>
  <c r="G6" i="29" s="1"/>
  <c r="I30" i="28"/>
  <c r="F6" i="29" s="1"/>
  <c r="D41" i="27"/>
  <c r="G35" i="27"/>
  <c r="G36" i="27" s="1"/>
  <c r="D35" i="27"/>
  <c r="AH7" i="27"/>
  <c r="AI7" i="27"/>
  <c r="AH8" i="27"/>
  <c r="AI8" i="27"/>
  <c r="AH9" i="27"/>
  <c r="AI9" i="27"/>
  <c r="AH10" i="27"/>
  <c r="AI10" i="27"/>
  <c r="AH11" i="27"/>
  <c r="AI11" i="27"/>
  <c r="AH12" i="27"/>
  <c r="AI12" i="27"/>
  <c r="AH13" i="27"/>
  <c r="AI13" i="27"/>
  <c r="AH14" i="27"/>
  <c r="AI14" i="27"/>
  <c r="AH15" i="27"/>
  <c r="AI15" i="27"/>
  <c r="AH16" i="27"/>
  <c r="AI16" i="27"/>
  <c r="AH17" i="27"/>
  <c r="AI17" i="27"/>
  <c r="AH18" i="27"/>
  <c r="AI18" i="27"/>
  <c r="AH19" i="27"/>
  <c r="AI19" i="27"/>
  <c r="AH20" i="27"/>
  <c r="AI20" i="27"/>
  <c r="AH21" i="27"/>
  <c r="AI21" i="27"/>
  <c r="AH22" i="27"/>
  <c r="AI22" i="27"/>
  <c r="AH23" i="27"/>
  <c r="AI23" i="27"/>
  <c r="AH24" i="27"/>
  <c r="AI24" i="27"/>
  <c r="AH25" i="27"/>
  <c r="AI25" i="27"/>
  <c r="AH26" i="27"/>
  <c r="AI26" i="27"/>
  <c r="AH27" i="27"/>
  <c r="AI27" i="27"/>
  <c r="AH28" i="27"/>
  <c r="AI28" i="27"/>
  <c r="AH29" i="27"/>
  <c r="AI29" i="27"/>
  <c r="AI6" i="27"/>
  <c r="F41" i="27" s="1"/>
  <c r="F42" i="27" s="1"/>
  <c r="AH6" i="27"/>
  <c r="AH30" i="27"/>
  <c r="E6" i="29" s="1"/>
  <c r="AI30" i="27"/>
  <c r="E7" i="29" s="1"/>
  <c r="D41" i="26"/>
  <c r="D35" i="26"/>
  <c r="O30" i="26"/>
  <c r="C7" i="29" s="1"/>
  <c r="N30" i="26"/>
  <c r="C6" i="29" s="1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0" i="26"/>
  <c r="O20" i="26"/>
  <c r="N21" i="26"/>
  <c r="O21" i="26"/>
  <c r="N22" i="26"/>
  <c r="O22" i="26"/>
  <c r="N23" i="26"/>
  <c r="O23" i="26"/>
  <c r="N24" i="26"/>
  <c r="O24" i="26"/>
  <c r="N25" i="26"/>
  <c r="O25" i="26"/>
  <c r="N26" i="26"/>
  <c r="O26" i="26"/>
  <c r="O27" i="26"/>
  <c r="N28" i="26"/>
  <c r="O28" i="26"/>
  <c r="N29" i="26"/>
  <c r="O29" i="26"/>
  <c r="O6" i="26"/>
  <c r="N6" i="26"/>
  <c r="E35" i="26" s="1"/>
  <c r="E36" i="26" s="1"/>
  <c r="AF30" i="25"/>
  <c r="D7" i="29" s="1"/>
  <c r="AE30" i="25"/>
  <c r="D6" i="29" s="1"/>
  <c r="AE7" i="25"/>
  <c r="AF7" i="25"/>
  <c r="E41" i="25" s="1"/>
  <c r="E42" i="25" s="1"/>
  <c r="AE8" i="25"/>
  <c r="AF8" i="25"/>
  <c r="AE9" i="25"/>
  <c r="AF9" i="25"/>
  <c r="AE10" i="25"/>
  <c r="AF10" i="25"/>
  <c r="AE11" i="25"/>
  <c r="AF11" i="25"/>
  <c r="AE12" i="25"/>
  <c r="AF12" i="25"/>
  <c r="AE13" i="25"/>
  <c r="AF13" i="25"/>
  <c r="AE14" i="25"/>
  <c r="AF14" i="25"/>
  <c r="AE15" i="25"/>
  <c r="AF15" i="25"/>
  <c r="AE16" i="25"/>
  <c r="AF16" i="25"/>
  <c r="AE17" i="25"/>
  <c r="AF17" i="25"/>
  <c r="AE18" i="25"/>
  <c r="AF18" i="25"/>
  <c r="AE19" i="25"/>
  <c r="AF19" i="25"/>
  <c r="AE20" i="25"/>
  <c r="AF20" i="25"/>
  <c r="AE21" i="25"/>
  <c r="AF21" i="25"/>
  <c r="AE22" i="25"/>
  <c r="AF22" i="25"/>
  <c r="AE23" i="25"/>
  <c r="AF23" i="25"/>
  <c r="AE24" i="25"/>
  <c r="AF24" i="25"/>
  <c r="AE25" i="25"/>
  <c r="AF25" i="25"/>
  <c r="AE26" i="25"/>
  <c r="AF26" i="25"/>
  <c r="AE27" i="25"/>
  <c r="AF27" i="25"/>
  <c r="AE28" i="25"/>
  <c r="AF28" i="25"/>
  <c r="AE29" i="25"/>
  <c r="AF29" i="25"/>
  <c r="AF6" i="25"/>
  <c r="AE6" i="25"/>
  <c r="C41" i="25"/>
  <c r="C35" i="25"/>
  <c r="C41" i="23"/>
  <c r="C36" i="23"/>
  <c r="R32" i="23"/>
  <c r="B7" i="29" s="1"/>
  <c r="Q32" i="23"/>
  <c r="B6" i="29" s="1"/>
  <c r="Q9" i="23"/>
  <c r="R9" i="23"/>
  <c r="Q10" i="23"/>
  <c r="R10" i="23"/>
  <c r="Q11" i="23"/>
  <c r="R11" i="23"/>
  <c r="Q12" i="23"/>
  <c r="R12" i="23"/>
  <c r="Q13" i="23"/>
  <c r="R13" i="23"/>
  <c r="Q14" i="23"/>
  <c r="R14" i="23"/>
  <c r="Q15" i="23"/>
  <c r="R15" i="23"/>
  <c r="Q16" i="23"/>
  <c r="R16" i="23"/>
  <c r="Q17" i="23"/>
  <c r="R17" i="23"/>
  <c r="Q18" i="23"/>
  <c r="D36" i="23" s="1"/>
  <c r="D37" i="23" s="1"/>
  <c r="R18" i="23"/>
  <c r="Q19" i="23"/>
  <c r="R19" i="23"/>
  <c r="Q20" i="23"/>
  <c r="R20" i="23"/>
  <c r="Q21" i="23"/>
  <c r="R21" i="23"/>
  <c r="Q22" i="23"/>
  <c r="R22" i="23"/>
  <c r="Q23" i="23"/>
  <c r="R23" i="23"/>
  <c r="Q24" i="23"/>
  <c r="R24" i="23"/>
  <c r="Q25" i="23"/>
  <c r="R25" i="23"/>
  <c r="Q26" i="23"/>
  <c r="R26" i="23"/>
  <c r="Q27" i="23"/>
  <c r="R27" i="23"/>
  <c r="Q28" i="23"/>
  <c r="R28" i="23"/>
  <c r="Q29" i="23"/>
  <c r="R29" i="23"/>
  <c r="Q30" i="23"/>
  <c r="R30" i="23"/>
  <c r="Q31" i="23"/>
  <c r="R31" i="23"/>
  <c r="R8" i="23"/>
  <c r="Q8" i="23"/>
  <c r="D41" i="21"/>
  <c r="G35" i="21"/>
  <c r="D35" i="21"/>
  <c r="AK30" i="21"/>
  <c r="F7" i="22" s="1"/>
  <c r="AJ30" i="21"/>
  <c r="F6" i="22" s="1"/>
  <c r="AK29" i="21"/>
  <c r="AJ29" i="21"/>
  <c r="AK28" i="21"/>
  <c r="AJ28" i="21"/>
  <c r="AK27" i="21"/>
  <c r="AJ27" i="21"/>
  <c r="AK26" i="21"/>
  <c r="AJ26" i="21"/>
  <c r="AK25" i="21"/>
  <c r="AJ25" i="21"/>
  <c r="AK24" i="21"/>
  <c r="AJ24" i="21"/>
  <c r="AK23" i="21"/>
  <c r="AJ23" i="21"/>
  <c r="AK22" i="21"/>
  <c r="AJ22" i="21"/>
  <c r="AK21" i="21"/>
  <c r="AJ21" i="21"/>
  <c r="AK20" i="21"/>
  <c r="AJ20" i="21"/>
  <c r="AK19" i="21"/>
  <c r="AJ19" i="21"/>
  <c r="AK18" i="21"/>
  <c r="AJ18" i="21"/>
  <c r="AK17" i="21"/>
  <c r="AJ17" i="21"/>
  <c r="AK16" i="21"/>
  <c r="AJ16" i="21"/>
  <c r="AK15" i="21"/>
  <c r="AJ15" i="21"/>
  <c r="AK14" i="21"/>
  <c r="AJ14" i="21"/>
  <c r="AK13" i="21"/>
  <c r="AJ13" i="21"/>
  <c r="AK12" i="21"/>
  <c r="AJ12" i="21"/>
  <c r="AK11" i="21"/>
  <c r="AJ11" i="21"/>
  <c r="AK10" i="21"/>
  <c r="AJ10" i="21"/>
  <c r="AK9" i="21"/>
  <c r="AJ9" i="21"/>
  <c r="AK8" i="21"/>
  <c r="AJ8" i="21"/>
  <c r="AK7" i="21"/>
  <c r="AJ7" i="21"/>
  <c r="AK6" i="21"/>
  <c r="E41" i="21" s="1"/>
  <c r="E42" i="21" s="1"/>
  <c r="AJ6" i="21"/>
  <c r="D41" i="20"/>
  <c r="D35" i="20"/>
  <c r="AI30" i="20"/>
  <c r="E7" i="22" s="1"/>
  <c r="AH30" i="20"/>
  <c r="E6" i="22" s="1"/>
  <c r="AI29" i="20"/>
  <c r="AH29" i="20"/>
  <c r="AI28" i="20"/>
  <c r="AH28" i="20"/>
  <c r="AI27" i="20"/>
  <c r="AH27" i="20"/>
  <c r="AI26" i="20"/>
  <c r="AH26" i="20"/>
  <c r="AI25" i="20"/>
  <c r="AH25" i="20"/>
  <c r="AI24" i="20"/>
  <c r="AH24" i="20"/>
  <c r="AI23" i="20"/>
  <c r="AH23" i="20"/>
  <c r="AI22" i="20"/>
  <c r="AH22" i="20"/>
  <c r="AI21" i="20"/>
  <c r="AH21" i="20"/>
  <c r="AI20" i="20"/>
  <c r="AH20" i="20"/>
  <c r="AI19" i="20"/>
  <c r="AH19" i="20"/>
  <c r="AI18" i="20"/>
  <c r="AH18" i="20"/>
  <c r="AI17" i="20"/>
  <c r="AH17" i="20"/>
  <c r="AI16" i="20"/>
  <c r="AH16" i="20"/>
  <c r="AI15" i="20"/>
  <c r="AH15" i="20"/>
  <c r="AI14" i="20"/>
  <c r="AH14" i="20"/>
  <c r="AI13" i="20"/>
  <c r="AH13" i="20"/>
  <c r="AI12" i="20"/>
  <c r="AH12" i="20"/>
  <c r="AI11" i="20"/>
  <c r="AH11" i="20"/>
  <c r="AI10" i="20"/>
  <c r="AH10" i="20"/>
  <c r="AI9" i="20"/>
  <c r="AH9" i="20"/>
  <c r="AI8" i="20"/>
  <c r="AH8" i="20"/>
  <c r="E35" i="20" s="1"/>
  <c r="E36" i="20" s="1"/>
  <c r="AI7" i="20"/>
  <c r="F41" i="20" s="1"/>
  <c r="F42" i="20" s="1"/>
  <c r="AH7" i="20"/>
  <c r="AI6" i="20"/>
  <c r="AH6" i="20"/>
  <c r="C39" i="19"/>
  <c r="C34" i="19"/>
  <c r="C6" i="22"/>
  <c r="C7" i="22"/>
  <c r="C43" i="18"/>
  <c r="C37" i="18"/>
  <c r="AV30" i="18"/>
  <c r="AU30" i="18"/>
  <c r="AV29" i="18"/>
  <c r="AU29" i="18"/>
  <c r="AV28" i="18"/>
  <c r="AU28" i="18"/>
  <c r="AV27" i="18"/>
  <c r="AU27" i="18"/>
  <c r="AV26" i="18"/>
  <c r="AU26" i="18"/>
  <c r="AV25" i="18"/>
  <c r="AU25" i="18"/>
  <c r="AV24" i="18"/>
  <c r="AU24" i="18"/>
  <c r="AV23" i="18"/>
  <c r="AU23" i="18"/>
  <c r="AV22" i="18"/>
  <c r="AU22" i="18"/>
  <c r="AV21" i="18"/>
  <c r="AU21" i="18"/>
  <c r="AV20" i="18"/>
  <c r="AU20" i="18"/>
  <c r="AV19" i="18"/>
  <c r="AU19" i="18"/>
  <c r="AV18" i="18"/>
  <c r="AU18" i="18"/>
  <c r="AV17" i="18"/>
  <c r="AU17" i="18"/>
  <c r="AV16" i="18"/>
  <c r="AU16" i="18"/>
  <c r="AV15" i="18"/>
  <c r="AU15" i="18"/>
  <c r="AV14" i="18"/>
  <c r="AU14" i="18"/>
  <c r="AV13" i="18"/>
  <c r="AU13" i="18"/>
  <c r="AV12" i="18"/>
  <c r="AU12" i="18"/>
  <c r="AV11" i="18"/>
  <c r="AU11" i="18"/>
  <c r="AV10" i="18"/>
  <c r="AU10" i="18"/>
  <c r="AV9" i="18"/>
  <c r="AU9" i="18"/>
  <c r="AV8" i="18"/>
  <c r="AU8" i="18"/>
  <c r="AV7" i="18"/>
  <c r="AU7" i="18"/>
  <c r="C41" i="16"/>
  <c r="C35" i="16"/>
  <c r="C44" i="14"/>
  <c r="C38" i="14"/>
  <c r="AJ31" i="14"/>
  <c r="AI31" i="14"/>
  <c r="AJ30" i="14"/>
  <c r="AI30" i="14"/>
  <c r="AJ29" i="14"/>
  <c r="AI29" i="14"/>
  <c r="AJ28" i="14"/>
  <c r="AI28" i="14"/>
  <c r="AJ27" i="14"/>
  <c r="AI27" i="14"/>
  <c r="AJ26" i="14"/>
  <c r="AI26" i="14"/>
  <c r="AJ25" i="14"/>
  <c r="AI25" i="14"/>
  <c r="AJ24" i="14"/>
  <c r="AI24" i="14"/>
  <c r="AJ23" i="14"/>
  <c r="AI23" i="14"/>
  <c r="AJ22" i="14"/>
  <c r="AI22" i="14"/>
  <c r="AJ21" i="14"/>
  <c r="AI21" i="14"/>
  <c r="AJ20" i="14"/>
  <c r="AI20" i="14"/>
  <c r="AJ19" i="14"/>
  <c r="AI19" i="14"/>
  <c r="AJ18" i="14"/>
  <c r="AI18" i="14"/>
  <c r="AJ17" i="14"/>
  <c r="AI17" i="14"/>
  <c r="AJ16" i="14"/>
  <c r="AI16" i="14"/>
  <c r="AJ15" i="14"/>
  <c r="AI15" i="14"/>
  <c r="AJ14" i="14"/>
  <c r="AI14" i="14"/>
  <c r="AJ13" i="14"/>
  <c r="AI13" i="14"/>
  <c r="AJ12" i="14"/>
  <c r="AI12" i="14"/>
  <c r="AJ11" i="14"/>
  <c r="AI11" i="14"/>
  <c r="AJ10" i="14"/>
  <c r="AI10" i="14"/>
  <c r="AJ9" i="14"/>
  <c r="AI9" i="14"/>
  <c r="AJ8" i="14"/>
  <c r="D44" i="14" s="1"/>
  <c r="D45" i="14" s="1"/>
  <c r="AI8" i="14"/>
  <c r="D41" i="3"/>
  <c r="D35" i="3"/>
  <c r="E8" i="7"/>
  <c r="E7" i="7"/>
  <c r="S29" i="3"/>
  <c r="R29" i="3"/>
  <c r="S28" i="3"/>
  <c r="R28" i="3"/>
  <c r="S27" i="3"/>
  <c r="R27" i="3"/>
  <c r="S26" i="3"/>
  <c r="R26" i="3"/>
  <c r="S25" i="3"/>
  <c r="R25" i="3"/>
  <c r="S24" i="3"/>
  <c r="R24" i="3"/>
  <c r="S23" i="3"/>
  <c r="R23" i="3"/>
  <c r="S22" i="3"/>
  <c r="R22" i="3"/>
  <c r="S21" i="3"/>
  <c r="R21" i="3"/>
  <c r="S20" i="3"/>
  <c r="R20" i="3"/>
  <c r="S19" i="3"/>
  <c r="R19" i="3"/>
  <c r="S18" i="3"/>
  <c r="R18" i="3"/>
  <c r="S17" i="3"/>
  <c r="R17" i="3"/>
  <c r="S16" i="3"/>
  <c r="R16" i="3"/>
  <c r="S15" i="3"/>
  <c r="R15" i="3"/>
  <c r="S14" i="3"/>
  <c r="R14" i="3"/>
  <c r="S13" i="3"/>
  <c r="R13" i="3"/>
  <c r="S12" i="3"/>
  <c r="R12" i="3"/>
  <c r="S11" i="3"/>
  <c r="R11" i="3"/>
  <c r="S10" i="3"/>
  <c r="R10" i="3"/>
  <c r="S9" i="3"/>
  <c r="R9" i="3"/>
  <c r="S8" i="3"/>
  <c r="R8" i="3"/>
  <c r="S7" i="3"/>
  <c r="R7" i="3"/>
  <c r="S6" i="3"/>
  <c r="F41" i="3" s="1"/>
  <c r="F42" i="3" s="1"/>
  <c r="R6" i="3"/>
  <c r="G35" i="3" s="1"/>
  <c r="G36" i="3" s="1"/>
  <c r="D40" i="8"/>
  <c r="D35" i="8"/>
  <c r="G40" i="8"/>
  <c r="D44" i="2"/>
  <c r="D38" i="2"/>
  <c r="AK31" i="2"/>
  <c r="AJ31" i="2"/>
  <c r="AK30" i="2"/>
  <c r="AJ30" i="2"/>
  <c r="AK29" i="2"/>
  <c r="AJ29" i="2"/>
  <c r="AK28" i="2"/>
  <c r="AJ28" i="2"/>
  <c r="AK27" i="2"/>
  <c r="AJ27" i="2"/>
  <c r="AK26" i="2"/>
  <c r="AJ26" i="2"/>
  <c r="AK25" i="2"/>
  <c r="AJ25" i="2"/>
  <c r="AK24" i="2"/>
  <c r="AJ24" i="2"/>
  <c r="AK23" i="2"/>
  <c r="AJ23" i="2"/>
  <c r="AK22" i="2"/>
  <c r="AJ22" i="2"/>
  <c r="AK21" i="2"/>
  <c r="AJ21" i="2"/>
  <c r="AK20" i="2"/>
  <c r="AJ20" i="2"/>
  <c r="AK19" i="2"/>
  <c r="AJ19" i="2"/>
  <c r="AK18" i="2"/>
  <c r="AJ18" i="2"/>
  <c r="AK17" i="2"/>
  <c r="AJ17" i="2"/>
  <c r="AK16" i="2"/>
  <c r="AJ16" i="2"/>
  <c r="AK15" i="2"/>
  <c r="AJ15" i="2"/>
  <c r="AK14" i="2"/>
  <c r="AJ14" i="2"/>
  <c r="AK13" i="2"/>
  <c r="AJ13" i="2"/>
  <c r="AK12" i="2"/>
  <c r="AJ12" i="2"/>
  <c r="AK11" i="2"/>
  <c r="AJ11" i="2"/>
  <c r="AK10" i="2"/>
  <c r="AJ10" i="2"/>
  <c r="AK9" i="2"/>
  <c r="AJ9" i="2"/>
  <c r="AK8" i="2"/>
  <c r="AJ8" i="2"/>
  <c r="AE30" i="16" l="1"/>
  <c r="S30" i="16"/>
  <c r="G30" i="16"/>
  <c r="AD30" i="16"/>
  <c r="R30" i="16"/>
  <c r="F30" i="16"/>
  <c r="P30" i="16"/>
  <c r="Z30" i="16"/>
  <c r="N30" i="16"/>
  <c r="M30" i="16"/>
  <c r="X30" i="16"/>
  <c r="L30" i="16"/>
  <c r="W30" i="16"/>
  <c r="V30" i="16"/>
  <c r="U30" i="16"/>
  <c r="T30" i="16"/>
  <c r="AC30" i="16"/>
  <c r="Q30" i="16"/>
  <c r="E30" i="16"/>
  <c r="AB30" i="16"/>
  <c r="O30" i="16"/>
  <c r="D30" i="16"/>
  <c r="AH30" i="16" s="1"/>
  <c r="D8" i="17" s="1"/>
  <c r="AA30" i="16"/>
  <c r="C30" i="16"/>
  <c r="Y30" i="16"/>
  <c r="AF30" i="16"/>
  <c r="H30" i="16"/>
  <c r="K30" i="16"/>
  <c r="J30" i="16"/>
  <c r="I30" i="16"/>
  <c r="D38" i="14"/>
  <c r="D39" i="14" s="1"/>
  <c r="F35" i="21"/>
  <c r="F36" i="21" s="1"/>
  <c r="E44" i="30"/>
  <c r="E45" i="30" s="1"/>
  <c r="E41" i="3"/>
  <c r="E42" i="3" s="1"/>
  <c r="D38" i="30"/>
  <c r="D39" i="30" s="1"/>
  <c r="N41" i="28"/>
  <c r="N42" i="28" s="1"/>
  <c r="F35" i="26"/>
  <c r="F36" i="26" s="1"/>
  <c r="G38" i="2"/>
  <c r="G39" i="2" s="1"/>
  <c r="E35" i="21"/>
  <c r="E36" i="21" s="1"/>
  <c r="O41" i="28"/>
  <c r="O42" i="28" s="1"/>
  <c r="G44" i="2"/>
  <c r="G45" i="2" s="1"/>
  <c r="G41" i="21"/>
  <c r="G42" i="21" s="1"/>
  <c r="G41" i="20"/>
  <c r="G42" i="20" s="1"/>
  <c r="E44" i="14"/>
  <c r="E45" i="14" s="1"/>
  <c r="E35" i="25"/>
  <c r="E36" i="25" s="1"/>
  <c r="E41" i="16"/>
  <c r="E42" i="16" s="1"/>
  <c r="G41" i="26"/>
  <c r="G42" i="26" s="1"/>
  <c r="F41" i="28"/>
  <c r="F42" i="28" s="1"/>
  <c r="F44" i="30"/>
  <c r="F45" i="30" s="1"/>
  <c r="G41" i="3"/>
  <c r="G42" i="3" s="1"/>
  <c r="D41" i="28"/>
  <c r="D42" i="28" s="1"/>
  <c r="E41" i="31"/>
  <c r="E42" i="31" s="1"/>
  <c r="E38" i="14"/>
  <c r="E39" i="14" s="1"/>
  <c r="G41" i="8"/>
  <c r="E41" i="20"/>
  <c r="E42" i="20" s="1"/>
  <c r="D35" i="28"/>
  <c r="D36" i="28" s="1"/>
  <c r="E41" i="26"/>
  <c r="E42" i="26" s="1"/>
  <c r="F41" i="26"/>
  <c r="F42" i="26" s="1"/>
  <c r="F37" i="18"/>
  <c r="F38" i="18" s="1"/>
  <c r="D41" i="25"/>
  <c r="D42" i="25" s="1"/>
  <c r="G36" i="21"/>
  <c r="E35" i="31"/>
  <c r="E36" i="31" s="1"/>
  <c r="AA32" i="14"/>
  <c r="O32" i="14"/>
  <c r="C32" i="14"/>
  <c r="Z32" i="14"/>
  <c r="N32" i="14"/>
  <c r="K32" i="14"/>
  <c r="V32" i="14"/>
  <c r="I32" i="14"/>
  <c r="AF32" i="14"/>
  <c r="T32" i="14"/>
  <c r="H32" i="14"/>
  <c r="S32" i="14"/>
  <c r="AE32" i="14"/>
  <c r="G32" i="14"/>
  <c r="AD32" i="14"/>
  <c r="F32" i="14"/>
  <c r="AC32" i="14"/>
  <c r="E32" i="14"/>
  <c r="P32" i="14"/>
  <c r="Y32" i="14"/>
  <c r="M32" i="14"/>
  <c r="X32" i="14"/>
  <c r="L32" i="14"/>
  <c r="W32" i="14"/>
  <c r="AH32" i="14"/>
  <c r="J32" i="14"/>
  <c r="AG32" i="14"/>
  <c r="U32" i="14"/>
  <c r="D32" i="14"/>
  <c r="R32" i="14"/>
  <c r="Q32" i="14"/>
  <c r="AB32" i="14"/>
  <c r="E41" i="28"/>
  <c r="E42" i="28" s="1"/>
  <c r="F41" i="25"/>
  <c r="F42" i="25" s="1"/>
  <c r="F35" i="27"/>
  <c r="F36" i="27" s="1"/>
  <c r="M35" i="28"/>
  <c r="M36" i="28" s="1"/>
  <c r="F38" i="30"/>
  <c r="F39" i="30" s="1"/>
  <c r="F36" i="23"/>
  <c r="F37" i="23" s="1"/>
  <c r="E41" i="23"/>
  <c r="E42" i="23" s="1"/>
  <c r="D41" i="23"/>
  <c r="D42" i="23" s="1"/>
  <c r="E36" i="23"/>
  <c r="E37" i="23" s="1"/>
  <c r="D35" i="19"/>
  <c r="E44" i="2"/>
  <c r="E45" i="2" s="1"/>
  <c r="F44" i="2"/>
  <c r="F45" i="2" s="1"/>
  <c r="C7" i="7"/>
  <c r="C8" i="7"/>
  <c r="E37" i="18"/>
  <c r="E38" i="18" s="1"/>
  <c r="D43" i="18"/>
  <c r="D44" i="18" s="1"/>
  <c r="E40" i="8"/>
  <c r="E41" i="8" s="1"/>
  <c r="E35" i="8"/>
  <c r="E36" i="8" s="1"/>
  <c r="F40" i="8"/>
  <c r="F41" i="8" s="1"/>
  <c r="F35" i="8"/>
  <c r="D7" i="7"/>
  <c r="D8" i="7"/>
  <c r="H6" i="29"/>
  <c r="E7" i="33" s="1"/>
  <c r="H7" i="29"/>
  <c r="E8" i="33" s="1"/>
  <c r="M41" i="28"/>
  <c r="M42" i="28" s="1"/>
  <c r="F44" i="14"/>
  <c r="F45" i="14" s="1"/>
  <c r="G35" i="26"/>
  <c r="G36" i="26" s="1"/>
  <c r="F41" i="31"/>
  <c r="F42" i="31" s="1"/>
  <c r="E35" i="16"/>
  <c r="E36" i="16" s="1"/>
  <c r="F43" i="18"/>
  <c r="F44" i="18" s="1"/>
  <c r="E41" i="27"/>
  <c r="E42" i="27" s="1"/>
  <c r="G35" i="20"/>
  <c r="G36" i="20" s="1"/>
  <c r="F35" i="28"/>
  <c r="F36" i="28" s="1"/>
  <c r="E38" i="30"/>
  <c r="E39" i="30" s="1"/>
  <c r="N35" i="28"/>
  <c r="N36" i="28" s="1"/>
  <c r="D37" i="18"/>
  <c r="D38" i="18" s="1"/>
  <c r="F41" i="23"/>
  <c r="F42" i="23" s="1"/>
  <c r="F41" i="21"/>
  <c r="F42" i="21" s="1"/>
  <c r="D35" i="25"/>
  <c r="D36" i="25" s="1"/>
  <c r="F35" i="16"/>
  <c r="F36" i="16" s="1"/>
  <c r="E35" i="19"/>
  <c r="F35" i="20"/>
  <c r="F36" i="20" s="1"/>
  <c r="D35" i="31"/>
  <c r="D36" i="31" s="1"/>
  <c r="F35" i="19"/>
  <c r="F38" i="14"/>
  <c r="F39" i="14" s="1"/>
  <c r="B7" i="22"/>
  <c r="G7" i="22" s="1"/>
  <c r="D8" i="33" s="1"/>
  <c r="G41" i="27"/>
  <c r="G42" i="27" s="1"/>
  <c r="F35" i="31"/>
  <c r="F36" i="31" s="1"/>
  <c r="E43" i="18"/>
  <c r="E44" i="18" s="1"/>
  <c r="D40" i="19"/>
  <c r="F35" i="25"/>
  <c r="F36" i="25" s="1"/>
  <c r="E40" i="19"/>
  <c r="D41" i="16"/>
  <c r="D42" i="16" s="1"/>
  <c r="E35" i="27"/>
  <c r="E36" i="27" s="1"/>
  <c r="B6" i="22"/>
  <c r="G6" i="22" s="1"/>
  <c r="D7" i="33" s="1"/>
  <c r="F40" i="19"/>
  <c r="G35" i="8"/>
  <c r="E38" i="2"/>
  <c r="E39" i="2" s="1"/>
  <c r="E35" i="3"/>
  <c r="E36" i="3" s="1"/>
  <c r="F35" i="3"/>
  <c r="F36" i="3" s="1"/>
  <c r="F38" i="2"/>
  <c r="F39" i="2" s="1"/>
  <c r="AG30" i="16" l="1"/>
  <c r="D7" i="17" s="1"/>
  <c r="AJ32" i="14"/>
  <c r="C8" i="17" s="1"/>
  <c r="AI32" i="14"/>
  <c r="C7" i="17" s="1"/>
  <c r="E7" i="17" s="1"/>
  <c r="C7" i="33" s="1"/>
  <c r="E8" i="17"/>
  <c r="C8" i="33" s="1"/>
  <c r="G36" i="8"/>
  <c r="F36" i="8"/>
  <c r="F8" i="7"/>
  <c r="B8" i="33" s="1"/>
  <c r="G8" i="33" s="1"/>
  <c r="F7" i="7"/>
  <c r="B7" i="33" s="1"/>
  <c r="G7" i="3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FFBE08-E307-4B48-9C2C-2876521FD016}" keepAlive="1" name="ThisWorkbookDataModel" description="Модель данных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E925E54-BF5C-4142-B29C-B0F964E57B2E}" keepAlive="1" name="Запрос — МОНИТОРИНГ 4-5 лет" description="Соединение с запросом &quot;МОНИТОРИНГ 4-5 лет&quot; в книге." type="5" refreshedVersion="0" background="1">
    <dbPr connection="Provider=Microsoft.Mashup.OleDb.1;Data Source=$Workbook$;Location=&quot;МОНИТОРИНГ 4-5 лет&quot;;Extended Properties=&quot;&quot;" command="SELECT * FROM [МОНИТОРИНГ 4-5 лет]"/>
  </connection>
  <connection id="3" xr16:uid="{9911B8C9-0941-4973-A6F6-3B3E24D5C26D}" name="Запрос — МОНИТОРИНГ 4-5 лет (2)" description="Соединение с запросом &quot;МОНИТОРИНГ 4-5 лет (2)&quot; в книге." type="100" refreshedVersion="8" minRefreshableVersion="5">
    <extLst>
      <ext xmlns:x15="http://schemas.microsoft.com/office/spreadsheetml/2010/11/main" uri="{DE250136-89BD-433C-8126-D09CA5730AF9}">
        <x15:connection id="dab6da08-528e-4f92-ac8f-48a6c02269a9"/>
      </ext>
    </extLst>
  </connection>
  <connection id="4" xr16:uid="{790D6463-F5E9-493C-98CC-8C779EF6DAEC}" keepAlive="1" name="Запрос — НАПРАВЛЕНИЕ 1" description="Соединение с запросом &quot;НАПРАВЛЕНИЕ 1&quot; в книге." type="5" refreshedVersion="0" background="1">
    <dbPr connection="Provider=Microsoft.Mashup.OleDb.1;Data Source=$Workbook$;Location=&quot;НАПРАВЛЕНИЕ 1&quot;;Extended Properties=&quot;&quot;" command="SELECT * FROM [НАПРАВЛЕНИЕ 1]"/>
  </connection>
  <connection id="5" xr16:uid="{B2473417-3F5D-4006-AD7A-B994345338DE}" keepAlive="1" name="Запрос — НАПРАВЛЕНИЕ 1 (2)" description="Соединение с запросом &quot;НАПРАВЛЕНИЕ 1 (2)&quot; в книге." type="5" refreshedVersion="8" background="1" saveData="1">
    <dbPr connection="Provider=Microsoft.Mashup.OleDb.1;Data Source=$Workbook$;Location=&quot;НАПРАВЛЕНИЕ 1 (2)&quot;;Extended Properties=&quot;&quot;" command="SELECT * FROM [НАПРАВЛЕНИЕ 1 (2)]"/>
  </connection>
  <connection id="6" xr16:uid="{462536D0-585C-48CE-9705-0D3562870D0F}" keepAlive="1" name="Запрос — Параметр1" description="Соединение с запросом &quot;Параметр1&quot; в книге." type="5" refreshedVersion="0" background="1">
    <dbPr connection="Provider=Microsoft.Mashup.OleDb.1;Data Source=$Workbook$;Location=Параметр1;Extended Properties=&quot;&quot;" command="SELECT * FROM [Параметр1]"/>
  </connection>
  <connection id="7" xr16:uid="{5DA6ABD4-398B-4FA5-BBFA-E71928DBFA72}" keepAlive="1" name="Запрос — Преобразовать пример файла" description="Соединение с запросом &quot;Преобразовать пример файла&quot; в книге." type="5" refreshedVersion="0" background="1">
    <dbPr connection="Provider=Microsoft.Mashup.OleDb.1;Data Source=$Workbook$;Location=&quot;Преобразовать пример файла&quot;;Extended Properties=&quot;&quot;" command="SELECT * FROM [Преобразовать пример файла]"/>
  </connection>
  <connection id="8" xr16:uid="{4C47BB6C-61B8-48DC-AC71-18261FC14C35}" keepAlive="1" name="Запрос — Преобразовать файл" description="Соединение с запросом &quot;Преобразовать файл&quot; в книге." type="5" refreshedVersion="0" background="1">
    <dbPr connection="Provider=Microsoft.Mashup.OleDb.1;Data Source=$Workbook$;Location=&quot;Преобразовать файл&quot;;Extended Properties=&quot;&quot;" command="SELECT * FROM [Преобразовать файл]"/>
  </connection>
  <connection id="9" xr16:uid="{3B066585-5320-4FEA-AB62-6E64B2D2C122}" keepAlive="1" name="Запрос — Пример файла" description="Соединение с запросом &quot;Пример файла&quot; в книге." type="5" refreshedVersion="0" background="1">
    <dbPr connection="Provider=Microsoft.Mashup.OleDb.1;Data Source=$Workbook$;Location=&quot;Пример файла&quot;;Extended Properties=&quot;&quot;" command="SELECT * FROM [Пример файла]"/>
  </connection>
</connections>
</file>

<file path=xl/sharedStrings.xml><?xml version="1.0" encoding="utf-8"?>
<sst xmlns="http://schemas.openxmlformats.org/spreadsheetml/2006/main" count="1268" uniqueCount="404">
  <si>
    <t>Муниципальное автономное дошкольное образовательное учреждение</t>
  </si>
  <si>
    <t>детский сад комбинированного вида №24 "Березка" г. Белебея</t>
  </si>
  <si>
    <t>муниципального района Белебеевский район Республики Башкортостан</t>
  </si>
  <si>
    <t>Диагностика индивидуального развития детей 5-6 лет</t>
  </si>
  <si>
    <t>20__-20___ учебный год</t>
  </si>
  <si>
    <t>программой дошкольного образования</t>
  </si>
  <si>
    <t>Приказ Министерства просвещения РФ от 24.11.2022г.</t>
  </si>
  <si>
    <t>Педагоги:</t>
  </si>
  <si>
    <t>Воспитатель:</t>
  </si>
  <si>
    <t>Учитель-логопед:</t>
  </si>
  <si>
    <t>Образовательная область «Социально-коммуникативное развитие»</t>
  </si>
  <si>
    <t>НАПРАВЛЕНИЕ 1,2. СОЦИАЛЬНЫЕ ОТНОШЕНИЯ. ФОРМИРОВАНИЕ ОСНОВ ГРАЖДАНСТВЕННОСТИ И ПАРТИОТИЗМА.</t>
  </si>
  <si>
    <t>№п/п</t>
  </si>
  <si>
    <t>ФИ ребенка</t>
  </si>
  <si>
    <t>Понимает эмоциональное состояние, умеет выражать сочувствие и оказывать помощь, заботу в социально приемлимом виде</t>
  </si>
  <si>
    <t>Понимает различия в правилах поведения мальчиков и девочек, демонстрирует правильные образцы поведения</t>
  </si>
  <si>
    <r>
      <rPr>
        <sz val="12"/>
        <color theme="1"/>
        <rFont val="Times New Roman"/>
        <family val="1"/>
        <charset val="204"/>
      </rPr>
      <t xml:space="preserve">Вречи использует вежливые слова </t>
    </r>
    <r>
      <rPr>
        <i/>
        <sz val="12"/>
        <color theme="1"/>
        <rFont val="Times New Roman"/>
        <family val="1"/>
        <charset val="204"/>
      </rPr>
      <t>(доброе утро, добрый вечер, хорошего дня, будьте здоровы, пожалуйста, извините, спасибо)</t>
    </r>
  </si>
  <si>
    <t>Узнает и называет некоторые достопримечательности города</t>
  </si>
  <si>
    <r>
      <rPr>
        <sz val="12"/>
        <color theme="1"/>
        <rFont val="Times New Roman"/>
        <family val="1"/>
        <charset val="204"/>
      </rPr>
      <t xml:space="preserve">Узнает и называет государственные символы </t>
    </r>
    <r>
      <rPr>
        <i/>
        <sz val="12"/>
        <color theme="1"/>
        <rFont val="Times New Roman"/>
        <family val="1"/>
        <charset val="204"/>
      </rPr>
      <t>(герб, флаг)</t>
    </r>
    <r>
      <rPr>
        <sz val="12"/>
        <color theme="1"/>
        <rFont val="Times New Roman"/>
        <family val="1"/>
        <charset val="204"/>
      </rPr>
      <t xml:space="preserve"> и столицу РФ  по фото </t>
    </r>
    <r>
      <rPr>
        <i/>
        <sz val="12"/>
        <color theme="1"/>
        <rFont val="Times New Roman"/>
        <family val="1"/>
        <charset val="204"/>
      </rPr>
      <t>(Кремль, Красная площадь)</t>
    </r>
  </si>
  <si>
    <r>
      <rPr>
        <sz val="12"/>
        <color theme="1"/>
        <rFont val="Times New Roman"/>
        <family val="1"/>
        <charset val="204"/>
      </rPr>
      <t xml:space="preserve">Соблюдает правила совместных со сверстниками игр </t>
    </r>
    <r>
      <rPr>
        <i/>
        <sz val="12"/>
        <color theme="1"/>
        <rFont val="Times New Roman"/>
        <family val="1"/>
        <charset val="204"/>
      </rPr>
      <t>(сюжетно-ролевые, эстафеты, настольно-печатные)</t>
    </r>
  </si>
  <si>
    <t>Предотвращает и самостоятельно преодолевает конфликтные ситуации, уступает</t>
  </si>
  <si>
    <t>Знаком с правилами поведения в общественных местах, об обязанностях в группе, понимает последствия несоблюдения принятых правил</t>
  </si>
  <si>
    <t>Правильно оценивает свои поступки и поступки других</t>
  </si>
  <si>
    <t>Бережное отношение к пространству и оборудованию ДОО</t>
  </si>
  <si>
    <t>Самообслуживание полностью сформировано</t>
  </si>
  <si>
    <t>Хочет участвовать в хозяйственно­бытовой деятельности, наводить порядок в группе и на участке, выполнять обязанности дежурного но столовой, на заня1иях, в уголке природы</t>
  </si>
  <si>
    <t>Выполняет трудовые поручения, выбирает необходимые орудия груда и отслеживает результат (выполнил / не выполнил)</t>
  </si>
  <si>
    <t>Соблюдает правила этикета за столом, при встрече и прощании, при просьбе</t>
  </si>
  <si>
    <t>Проявляет интерес к ручному груду, планирует свою деятельность, адекватно оценивает результат</t>
  </si>
  <si>
    <t>Проявляет социальную активность в значимых событиях, связанных с событиями военных лет и подвигами горожан</t>
  </si>
  <si>
    <t xml:space="preserve">среднее значение </t>
  </si>
  <si>
    <t>н.г.</t>
  </si>
  <si>
    <t>к.г.</t>
  </si>
  <si>
    <t>Иванов</t>
  </si>
  <si>
    <t>Петров</t>
  </si>
  <si>
    <t>Сидоров</t>
  </si>
  <si>
    <t>среднее значение:</t>
  </si>
  <si>
    <t>начало года</t>
  </si>
  <si>
    <t>всего</t>
  </si>
  <si>
    <t>норма</t>
  </si>
  <si>
    <t>ниже нормы</t>
  </si>
  <si>
    <t xml:space="preserve">низкий </t>
  </si>
  <si>
    <t>количество детей</t>
  </si>
  <si>
    <t>%</t>
  </si>
  <si>
    <t>конец года</t>
  </si>
  <si>
    <t>НАПРАВЛЕНИЕ 3. ТРУДОВОЕ ВОСПИТАНИЕ</t>
  </si>
  <si>
    <t>Имеет представление о разных видах труда (производственный, непроизводственный)</t>
  </si>
  <si>
    <t>Знает правила обращения с инструментами и бытовой техникой</t>
  </si>
  <si>
    <t>Стремится оказывать посильную помощь взрослым</t>
  </si>
  <si>
    <t>Переносит знания о труде взрослых в сюжетно-ролевые игры и в свой труд</t>
  </si>
  <si>
    <t>Знает о назначении рекламы</t>
  </si>
  <si>
    <t>Различает достоинство купюр, умеет считать в пределах 10</t>
  </si>
  <si>
    <t>Имеет представления о доходе и его динамике, о расходах и их многообразии.</t>
  </si>
  <si>
    <t>НАПРАВЛЕНИЕ 4. ФОРМИРОВАНИЕ БЕЗОПАСНОГО ПОВЕДЕНИЯ</t>
  </si>
  <si>
    <t>Может опознать специальный транспорт и объяснить свой выбор</t>
  </si>
  <si>
    <t>Знает и называет некоторые дорожные знаки («Дети». «Пешеходный переход». «Подземный пешеходный переход». «Остановка обществен­ного транспорта». «Велосипедная дорожка»)</t>
  </si>
  <si>
    <t>Правильно называет свой домашний адрес.  Телефон родителя. Ф. И. О. родителя (родителей, законных представителей)</t>
  </si>
  <si>
    <t>Соблюдает правила безопасного поведения</t>
  </si>
  <si>
    <t>в группе</t>
  </si>
  <si>
    <t>на прогулке</t>
  </si>
  <si>
    <t>с незнакомыми людьми</t>
  </si>
  <si>
    <t>с бродячими животными</t>
  </si>
  <si>
    <t xml:space="preserve">Обобщение результатов педагогической диагностики по направлениям </t>
  </si>
  <si>
    <t>ОО «Социально-коммуникативное развитие»</t>
  </si>
  <si>
    <t>Социальные отношения. Формирование основ гражданственности и патриотизма</t>
  </si>
  <si>
    <t>Трудовое воспитание</t>
  </si>
  <si>
    <t>Формирование безопасного поведения</t>
  </si>
  <si>
    <t>Средний балл/уровень (итоговый)</t>
  </si>
  <si>
    <t>начало</t>
  </si>
  <si>
    <t>конец</t>
  </si>
  <si>
    <t>ВЫВОДЫ:</t>
  </si>
  <si>
    <t>Начало учебного года:</t>
  </si>
  <si>
    <t>Конец учебного года:</t>
  </si>
  <si>
    <t>Образовательная область «Познавательное развитие»</t>
  </si>
  <si>
    <t>НАПРАВЛЕНИЕ 1. СЕНСОРНЫЕ ЭТАЛОНЫ И ПОЗНАВАТЕЛЬНЫЕ ДЕЙСТВИЯ. ОКРУЖАЮЩИЙ МИР. ПРИРОДА.</t>
  </si>
  <si>
    <t>Может самостоятельно характеризовать свойства и качества предметов, определять цвет, величину, форму, назначение, детали и части предмета</t>
  </si>
  <si>
    <t>Выделяет сходствои отличие между группами предметов, сравнивает предметы по 3-5 признакам</t>
  </si>
  <si>
    <t>Может объяснить назначение бытовой техники</t>
  </si>
  <si>
    <t>Имеет элементарное представление об армии и профессиях военных</t>
  </si>
  <si>
    <t>Может определить профессии (5-7) подобрать к ним атрибуты</t>
  </si>
  <si>
    <t>Называет времена года в правильной последовательности</t>
  </si>
  <si>
    <t>Правильно определяет принадлежность явлений природы по сезонам</t>
  </si>
  <si>
    <t>Знает н соблюдает некоторые правила поведения в природе</t>
  </si>
  <si>
    <t>Имеет элементарное представление о космосе, планетах</t>
  </si>
  <si>
    <t>Правильно определяет последовательность частей суток, правильно их называет</t>
  </si>
  <si>
    <t>Имеет представление о днях недели и называет их</t>
  </si>
  <si>
    <t>Обращает внимание на потребности животных и растений</t>
  </si>
  <si>
    <t>я</t>
  </si>
  <si>
    <r>
      <t xml:space="preserve">Называет оттенки цветов </t>
    </r>
    <r>
      <rPr>
        <i/>
        <sz val="12"/>
        <color theme="1"/>
        <rFont val="Times New Roman"/>
        <family val="1"/>
        <charset val="204"/>
      </rPr>
      <t>(голубой, розовый, темно-зеленый, сиреневый)</t>
    </r>
  </si>
  <si>
    <r>
      <t xml:space="preserve">Узнает и называет некоторые материалы </t>
    </r>
    <r>
      <rPr>
        <i/>
        <sz val="12"/>
        <color theme="1"/>
        <rFont val="Times New Roman"/>
        <family val="1"/>
        <charset val="204"/>
      </rPr>
      <t>(бумага, дерево, металл, пластмасса)</t>
    </r>
  </si>
  <si>
    <r>
      <t xml:space="preserve">Знает названия ближайших улиц, назначении некоторых общественных учреждений </t>
    </r>
    <r>
      <rPr>
        <i/>
        <sz val="12"/>
        <color theme="1"/>
        <rFont val="Times New Roman"/>
        <family val="1"/>
        <charset val="204"/>
      </rPr>
      <t>(магазин, поликлиника, больница, кинотеатр, кафе)</t>
    </r>
  </si>
  <si>
    <t>НАПРАВЛЕНИЕ 2. МАТЕМАТИЧЕСКИЕ ПРЕДСТАВЛЕНИЯ</t>
  </si>
  <si>
    <t>Владеет навыком счета в прямом порядке до 10</t>
  </si>
  <si>
    <t>считывает предметы из большего количества в пределах 10</t>
  </si>
  <si>
    <r>
      <rPr>
        <sz val="12"/>
        <color theme="1"/>
        <rFont val="Times New Roman"/>
        <family val="1"/>
        <charset val="204"/>
      </rPr>
      <t xml:space="preserve">Правильно отвечает на вопросы: </t>
    </r>
    <r>
      <rPr>
        <i/>
        <sz val="12"/>
        <color theme="1"/>
        <rFont val="Times New Roman"/>
        <family val="1"/>
        <charset val="204"/>
      </rPr>
      <t>Сколько всего? Который по счету?</t>
    </r>
  </si>
  <si>
    <r>
      <rPr>
        <sz val="12"/>
        <color theme="1"/>
        <rFont val="Times New Roman"/>
        <family val="1"/>
        <charset val="204"/>
      </rPr>
      <t xml:space="preserve">Умеет сравнивать рядом стоящие числа </t>
    </r>
    <r>
      <rPr>
        <i/>
        <sz val="12"/>
        <color theme="1"/>
        <rFont val="Times New Roman"/>
        <family val="1"/>
        <charset val="204"/>
      </rPr>
      <t>(со зрительной опорой)</t>
    </r>
  </si>
  <si>
    <t>Может сравнивать множества      и уравнивать их разными способами</t>
  </si>
  <si>
    <t>Умеет составлять числа из единиц в пределах 5</t>
  </si>
  <si>
    <t>Называет части, умеет сравнивать целое и часть</t>
  </si>
  <si>
    <t>Понимает, что результат счета не зависит от расположения предметов и направления счета</t>
  </si>
  <si>
    <r>
      <rPr>
        <sz val="10"/>
        <color theme="1"/>
        <rFont val="Times New Roman"/>
        <family val="1"/>
        <charset val="204"/>
      </rPr>
      <t xml:space="preserve">Узнает и различает плоские и объем­ные геометрические фигуры </t>
    </r>
    <r>
      <rPr>
        <i/>
        <sz val="10"/>
        <color theme="1"/>
        <rFont val="Times New Roman"/>
        <family val="1"/>
        <charset val="204"/>
      </rPr>
      <t>(круг, овал, квадрат, прямоугольник, треугольник, шар, куб, цилиндр)</t>
    </r>
  </si>
  <si>
    <t>Правильно собирает разрезные картинки (из 4 X частей, все виды разрезов)</t>
  </si>
  <si>
    <t>Умеет ориентироваться на плане, схеме группы, определяет и называвает положенне предмета относительно другого (левее, правее, сзади и т. д.)</t>
  </si>
  <si>
    <t>Умеет сравнивать предметы с помощбю условной меры по длине, шири­не, высоте</t>
  </si>
  <si>
    <t>Умеет пользоваться сравнительными прилагательными (выше, ниже, шире, уже, длиннее, короче)</t>
  </si>
  <si>
    <t>Группирует предметы по двум-трем признакам (цвету, форме, размеру, материалу)</t>
  </si>
  <si>
    <t>количественного счета</t>
  </si>
  <si>
    <t>порядкового счета</t>
  </si>
  <si>
    <t>Обобщение результатов педагогической диагностики по направлениям</t>
  </si>
  <si>
    <t>ОО «Познавательное развитие»</t>
  </si>
  <si>
    <t>Сенсорные эталоны и познавательные действия. Окружающий мир. Природа.</t>
  </si>
  <si>
    <t>Математические представления</t>
  </si>
  <si>
    <t>ФЦКМ</t>
  </si>
  <si>
    <t>ФЭМП</t>
  </si>
  <si>
    <t>Средний уровень познавательного развития</t>
  </si>
  <si>
    <t>Образовательная область «Речевое развитие»</t>
  </si>
  <si>
    <t>НАПРАВЛЕНИЕ I. ФОРМИРОВАНИЕ СЛОВАРЯ</t>
  </si>
  <si>
    <t>Правильно произносит сущ-ые по всем изучаемым темам</t>
  </si>
  <si>
    <t>Понимает значение и действия, выраженные</t>
  </si>
  <si>
    <t>Использует в речи</t>
  </si>
  <si>
    <t>Понимает и использует в речи обобщающие слова</t>
  </si>
  <si>
    <t>Понимает и использует в речи</t>
  </si>
  <si>
    <t>приставочными глаголами</t>
  </si>
  <si>
    <t>личными глаголами</t>
  </si>
  <si>
    <t>возвратными глаголами</t>
  </si>
  <si>
    <t>прилагательные обозначающие признаки предметов</t>
  </si>
  <si>
    <t>наречия, характеризующие отношение к труду (старательно, бережно)</t>
  </si>
  <si>
    <t>глаголы, характеризующие трудовую деятельность людей</t>
  </si>
  <si>
    <t>транспорт</t>
  </si>
  <si>
    <t xml:space="preserve">посуда </t>
  </si>
  <si>
    <t>одежда</t>
  </si>
  <si>
    <t xml:space="preserve">овощи </t>
  </si>
  <si>
    <t>фрукты</t>
  </si>
  <si>
    <t>ягоды</t>
  </si>
  <si>
    <t>мебель</t>
  </si>
  <si>
    <t>дикие животные</t>
  </si>
  <si>
    <t>домашние животные</t>
  </si>
  <si>
    <t>сининимы</t>
  </si>
  <si>
    <t>антиномы</t>
  </si>
  <si>
    <t>простые предлоги</t>
  </si>
  <si>
    <t>местоимения</t>
  </si>
  <si>
    <t>наречия</t>
  </si>
  <si>
    <t>числительные</t>
  </si>
  <si>
    <t>Правильно, отчетливо произносит все звуки родного языка</t>
  </si>
  <si>
    <t>Различает на слух и отчетливо произносит часто смешиваемые звуки [с]-[ш], [ж]-[з]</t>
  </si>
  <si>
    <t>Определяет место звука в слове</t>
  </si>
  <si>
    <t>Речт интоннационно выразительна</t>
  </si>
  <si>
    <t>Умеет передавать голосом интонацию, изменять темп речи в организованной и свободной деятельности</t>
  </si>
  <si>
    <t>Среднее значение</t>
  </si>
  <si>
    <t>Согласует прилагательные и числительные с существительными</t>
  </si>
  <si>
    <t xml:space="preserve">Правильно использует в речи </t>
  </si>
  <si>
    <t>Образует и использует в речи существительные</t>
  </si>
  <si>
    <t>Составляет по образцу</t>
  </si>
  <si>
    <t>Образовывает слова, пользуясь суффикасми, приставками</t>
  </si>
  <si>
    <t>При инсценировках пользуется прямой и косвенной речью</t>
  </si>
  <si>
    <t>в роде</t>
  </si>
  <si>
    <t>числе</t>
  </si>
  <si>
    <t>падеже</t>
  </si>
  <si>
    <r>
      <t xml:space="preserve">несклоняемые существительные </t>
    </r>
    <r>
      <rPr>
        <i/>
        <sz val="12"/>
        <color rgb="FF000000"/>
        <rFont val="Times New Roman"/>
        <family val="1"/>
        <charset val="204"/>
      </rPr>
      <t>(метро)</t>
    </r>
  </si>
  <si>
    <t>глаголы "одеть", "надеть"</t>
  </si>
  <si>
    <t>сущ-ые мн.ч. в Р.п.</t>
  </si>
  <si>
    <t>в единственном и множественном числе в Именительном падеже</t>
  </si>
  <si>
    <t>в косвенных падежах без предлога и с простыми предлогами</t>
  </si>
  <si>
    <t>с уменьшительно-ласкат. суффиксами</t>
  </si>
  <si>
    <t>с суффиксами -онок, -енок, -ат-, -ят-</t>
  </si>
  <si>
    <t>простые предложения</t>
  </si>
  <si>
    <t>сложные предложения</t>
  </si>
  <si>
    <t>НАПРАВЛЕНИЕ 4. СВЯЗНАЯ РЕЧЬ. ИНТЕРЕС К ХУДОЖЕСТВЕННОЙ ЛИТЕРАТУРЕ</t>
  </si>
  <si>
    <t>Может составлять по образцу расссказы</t>
  </si>
  <si>
    <t>Может составлять по плану (мнемотаблице/коллективному плану) рассказы</t>
  </si>
  <si>
    <t>Может пересказывать знакомую сказку или короткий рассказ</t>
  </si>
  <si>
    <t>Вступает в диалог и продуктивно его поддерживает</t>
  </si>
  <si>
    <t>Слушает произведение до конца, правильно отвечает на вопросы, подбирает иллюстрации к содержанию текста</t>
  </si>
  <si>
    <t>Может определить жанр литературного произведения (сказка, рассказ, стихотворение)</t>
  </si>
  <si>
    <t>Правильно отвечает на вопросы по прочитанному/ прослушанному тексту, даёт характеристику героев</t>
  </si>
  <si>
    <t>Умеет пересказывать знакомые тексты со зрительной опорой</t>
  </si>
  <si>
    <t>Выразительно рассказывает стихи</t>
  </si>
  <si>
    <t>описания</t>
  </si>
  <si>
    <t>по сюжетной картине</t>
  </si>
  <si>
    <t>по серии сюжетных картинок</t>
  </si>
  <si>
    <t>слушает собеседника до конца</t>
  </si>
  <si>
    <t>задает вопросы по теме диалога</t>
  </si>
  <si>
    <t>отвечает на вопрсы полно или кратко в зависимости от контекста</t>
  </si>
  <si>
    <t>НАПРАВЛЕНИЕ 5. ПОДГОТОВКА К ОБУЧЕНИЮ ГРАМОТЕ</t>
  </si>
  <si>
    <t>Производит анализ слов различной звуковой структуры</t>
  </si>
  <si>
    <t>Правильно характеризует звуки</t>
  </si>
  <si>
    <t>Умеет составлять схемуы звукового анализа слова</t>
  </si>
  <si>
    <t>Определяет кол-во и последовательность слов в предложении</t>
  </si>
  <si>
    <t>Определяет в "зашумленных" условиях изученные буквы</t>
  </si>
  <si>
    <t>Может определить на слух и назвать</t>
  </si>
  <si>
    <t>гласные</t>
  </si>
  <si>
    <t>согласный твердый</t>
  </si>
  <si>
    <t>мягкий согласный</t>
  </si>
  <si>
    <t>ударный гласный</t>
  </si>
  <si>
    <t>безударный гласный</t>
  </si>
  <si>
    <t>гласный звук (ударный, безударный)</t>
  </si>
  <si>
    <t>согласный звук</t>
  </si>
  <si>
    <t>согласный твердый звук</t>
  </si>
  <si>
    <t>согласный мягкий звук</t>
  </si>
  <si>
    <t>согласный звонкий звук</t>
  </si>
  <si>
    <t>согласный глухой звук</t>
  </si>
  <si>
    <t>ОО «Речевое развитие»</t>
  </si>
  <si>
    <t>Формирование словаря</t>
  </si>
  <si>
    <t>Звуковая культура речи.</t>
  </si>
  <si>
    <t>Грамматический строй</t>
  </si>
  <si>
    <t>Связная речь. Интерес к художественной литературе</t>
  </si>
  <si>
    <r>
      <t>Подготовка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к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обучению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грамоте</t>
    </r>
  </si>
  <si>
    <t>Образовательная область «Художественно-эстетическое развитие»</t>
  </si>
  <si>
    <t>НАПРАВЛЕНИЕ I. ПРИОБЩЕНИЕ К ИСКУССТВУ</t>
  </si>
  <si>
    <r>
      <rPr>
        <sz val="12"/>
        <color theme="1"/>
        <rFont val="Times New Roman"/>
        <family val="1"/>
        <charset val="204"/>
      </rPr>
      <t xml:space="preserve">Вделяет, называет, группирует произведения по видам искусства </t>
    </r>
    <r>
      <rPr>
        <i/>
        <sz val="12"/>
        <color theme="1"/>
        <rFont val="Times New Roman"/>
        <family val="1"/>
        <charset val="204"/>
      </rPr>
      <t>(литература, музыка, изобразительное искусство, архитектура, балет, театр, цирк, фотография)</t>
    </r>
  </si>
  <si>
    <t>Знает и называет материалы для разных видов художественной деятельности</t>
  </si>
  <si>
    <t>Умеет назвать вид художественной деятельности, профессию творческих людей</t>
  </si>
  <si>
    <t>Знает и называет некоторых художникв, композиторов</t>
  </si>
  <si>
    <t>Знает виды и жанры фольклора</t>
  </si>
  <si>
    <t>Эмоционально отзывчив напроизведения искусства</t>
  </si>
  <si>
    <t>Принимает активное участие в художественной деятельности</t>
  </si>
  <si>
    <t>НАПРАВЛЕНИЕ 3. ИЗОБРАЗИТЕЛЬНАЯ ДЕЯТЕЛЬНОСТЬ</t>
  </si>
  <si>
    <t>Рисование</t>
  </si>
  <si>
    <t>Аппликация</t>
  </si>
  <si>
    <t xml:space="preserve">Лепка </t>
  </si>
  <si>
    <t>Прикладное творчество</t>
  </si>
  <si>
    <t>Правильно держит карандаш, кисть, соблюдает алгоритм рисования красками</t>
  </si>
  <si>
    <t>В рисунках есть изображение предметов и явлений, сюжетные композиции</t>
  </si>
  <si>
    <t>Передает в рисунке движение, правильно располагает в пространстве</t>
  </si>
  <si>
    <r>
      <rPr>
        <sz val="11"/>
        <color theme="1"/>
        <rFont val="Times New Roman"/>
        <family val="1"/>
        <charset val="204"/>
      </rPr>
      <t xml:space="preserve">Правильно называет некоторые росписи с опорой на предмет, или его изображение или элемент росписи </t>
    </r>
    <r>
      <rPr>
        <i/>
        <sz val="11"/>
        <color theme="1"/>
        <rFont val="Times New Roman"/>
        <family val="1"/>
        <charset val="204"/>
      </rPr>
      <t>(Полхов-Майдан, городец, гжель, хохлома, мезенская роспись, жостовская)</t>
    </r>
  </si>
  <si>
    <t>Правильно держит кисть для клея, соблюдает алгоритм аппликации</t>
  </si>
  <si>
    <t>Создает из готовых геометрических форм орнаменты (по образцу, по представлению), образы предметов окружающего мира</t>
  </si>
  <si>
    <r>
      <rPr>
        <sz val="11"/>
        <color theme="1"/>
        <rFont val="Times New Roman"/>
        <family val="1"/>
        <charset val="204"/>
      </rPr>
      <t xml:space="preserve">Пользуется ножницами, правильно их держит, режет по прямой, преобразовывает одни фигуры в другие </t>
    </r>
    <r>
      <rPr>
        <i/>
        <sz val="11"/>
        <color theme="1"/>
        <rFont val="Times New Roman"/>
        <family val="1"/>
        <charset val="204"/>
      </rPr>
      <t>(квадрат в круг)</t>
    </r>
  </si>
  <si>
    <t>Использует разные приемы работы с пластилином, лепит мелкие детали</t>
  </si>
  <si>
    <t>Создает из пластилина объемные одиночные предметы, в т.ч. Человека, соблюдает пропорции</t>
  </si>
  <si>
    <t>Создает из пластилина объемные сюжетные композиции, в т.ч. декоративные</t>
  </si>
  <si>
    <t>Сгибает лист бумаги вчетверо в разных напралениях</t>
  </si>
  <si>
    <t>Умеет создавать из бумаги объемные фигуры</t>
  </si>
  <si>
    <t>Создает подетки из проидных и других материалов, прочно соединяя части</t>
  </si>
  <si>
    <t>Принимает участие в изготовлении пособий для занятий и самостоятельной деятельности, ремонту книг, настольно-печатных игр</t>
  </si>
  <si>
    <t>НАПРАВЛЕНИЕ 2. КОНСТРУКТИВНАЯ ДЕЯТЕЛЬНОСТЬ</t>
  </si>
  <si>
    <t>Умеет выделять и называть части построек, определить их назначение и пространственное расположение</t>
  </si>
  <si>
    <t>Может собирать разрезные картинки из 6 и более частей      с разными видами разрезов, кубики — из 9</t>
  </si>
  <si>
    <t>Умеет создавать узоры из палочек, мозаики по схеме и по инструкции</t>
  </si>
  <si>
    <t>Умеет строить из разных конструкторов постройки по образцу, схеме, описанию</t>
  </si>
  <si>
    <r>
      <rPr>
        <sz val="12"/>
        <color theme="1"/>
        <rFont val="Times New Roman"/>
        <family val="1"/>
        <charset val="204"/>
      </rPr>
      <t xml:space="preserve">Умеет сгибать лист бумаги вчетверо,создавать объемные фигуры </t>
    </r>
    <r>
      <rPr>
        <i/>
        <sz val="12"/>
        <color theme="1"/>
        <rFont val="Times New Roman"/>
        <family val="1"/>
        <charset val="204"/>
      </rPr>
      <t>(корзинка, кубик, лодочка)</t>
    </r>
  </si>
  <si>
    <t>НАПРАВЛЕНИЕ 4. МУЗЫКАЛЬНАЯ ДЕЯТЕЛЬНОСТЬ</t>
  </si>
  <si>
    <t>Слушание</t>
  </si>
  <si>
    <t>Пение</t>
  </si>
  <si>
    <t>Песенное творчество</t>
  </si>
  <si>
    <t>Музыкально-ритмические движения</t>
  </si>
  <si>
    <t>Музыкально-игровое и танцевальное творчество</t>
  </si>
  <si>
    <t>Игра на ДМИ</t>
  </si>
  <si>
    <t>Называет некоторых                 композиторов</t>
  </si>
  <si>
    <t>Правильно называет жанр музыкальною произведения (песня, танец, марш )</t>
  </si>
  <si>
    <t>Узнает мелодию по отдельным фрагментам произведений</t>
  </si>
  <si>
    <t>Различает звучание музыкальных инструментов (фортепиано, скрипка, виолончель, балалайка)</t>
  </si>
  <si>
    <t>Умеет петь легким звуком в диапазоне от "ре" первой октавы до "до" второй октавы, брать дыхание перед началом песни, между музфкальными фразами</t>
  </si>
  <si>
    <t>Своевременно начинаети заканчивает песню</t>
  </si>
  <si>
    <t>Сольное пение с музыкальным сопровождением и без него</t>
  </si>
  <si>
    <t>Умеет импровизировать мелодию на заданный текст</t>
  </si>
  <si>
    <t>Сочиняет мелодии различного характера</t>
  </si>
  <si>
    <t>Свободно ориентируется в пространстве, выполняет простейшие перестроения, самостоятельно меняет темп в соответствии с музыкальными фразами</t>
  </si>
  <si>
    <t>Выполняет танцевальные               движения под музыку: кружение, «ковырялочка», приставной шаг    с приседанием, дробный шаг</t>
  </si>
  <si>
    <t>Умеет двигаться в парах, согласует свои движения с движениями партнера</t>
  </si>
  <si>
    <t>Самостоятельно придумывает движения, отражающие звучание песни</t>
  </si>
  <si>
    <t>Проявляет интерес к инсценированию содержания песен, хороводов</t>
  </si>
  <si>
    <t>Умеет играть в оркестре на разных детских музыкальных ннструментах</t>
  </si>
  <si>
    <t>НАПРАВЛЕНИЕ 5. ТЕАТРАЛИЗОВАННАЯ И КУЛЬТУРНО-ДОСУГОВАЯ ДЕЯТЕЛЬНОСТЬ</t>
  </si>
  <si>
    <t>Театрализованная деятельность</t>
  </si>
  <si>
    <t>среднее значение</t>
  </si>
  <si>
    <t>Культурно-досуговая деятельность</t>
  </si>
  <si>
    <r>
      <rPr>
        <sz val="12"/>
        <color theme="1"/>
        <rFont val="Times New Roman"/>
        <family val="1"/>
        <charset val="204"/>
      </rPr>
      <t xml:space="preserve">Умеет передавать образы различными способами </t>
    </r>
    <r>
      <rPr>
        <i/>
        <sz val="12"/>
        <color theme="1"/>
        <rFont val="Times New Roman"/>
        <family val="1"/>
        <charset val="204"/>
      </rPr>
      <t>(речь, мимика, жест, пантомима)</t>
    </r>
  </si>
  <si>
    <t>Проявляет инициативу в изготовлении декораций элементов костюма и атрибутов</t>
  </si>
  <si>
    <r>
      <rPr>
        <sz val="12"/>
        <color theme="1"/>
        <rFont val="Times New Roman"/>
        <family val="1"/>
        <charset val="204"/>
      </rPr>
      <t xml:space="preserve">Знает некоторые виды театрального искусства </t>
    </r>
    <r>
      <rPr>
        <i/>
        <sz val="12"/>
        <color theme="1"/>
        <rFont val="Times New Roman"/>
        <family val="1"/>
        <charset val="204"/>
      </rPr>
      <t>(кукольный театр, балет, опера)</t>
    </r>
  </si>
  <si>
    <t>Проводит свободное время за чтением книг, рисованием, пением и т.д.</t>
  </si>
  <si>
    <t>Бережно относится к народным праздничным традициям и обычаям</t>
  </si>
  <si>
    <t>С желанием участвует в народных праздниках и развлечениях</t>
  </si>
  <si>
    <t>ТЕАТРАЛИЗОВАННАЯ ДЕЯТЕЛЬНОСТЬ</t>
  </si>
  <si>
    <t>КУЛЬТУРНО-ДОСУГОВАЯ ДЕЯТЕЛЬНОСТЬ</t>
  </si>
  <si>
    <t>ОО «Художественно-эстетическое развитие»</t>
  </si>
  <si>
    <t>Приобщение к искусству</t>
  </si>
  <si>
    <t>Конструктивная деятельность</t>
  </si>
  <si>
    <t>Изобразительная деятельность</t>
  </si>
  <si>
    <t>Музыкальная деятельность</t>
  </si>
  <si>
    <r>
      <rPr>
        <sz val="11"/>
        <color theme="1"/>
        <rFont val="Times New Roman"/>
        <family val="1"/>
        <charset val="204"/>
      </rPr>
      <t>Театрализованная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</si>
  <si>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r>
      <rPr>
        <sz val="11"/>
        <color theme="1"/>
        <rFont val="Times New Roman"/>
        <family val="1"/>
        <charset val="204"/>
      </rPr>
      <t>Культурно</t>
    </r>
    <r>
      <rPr>
        <sz val="11"/>
        <color theme="1"/>
        <rFont val="Snap ITC"/>
        <family val="5"/>
      </rPr>
      <t>-</t>
    </r>
    <r>
      <rPr>
        <sz val="11"/>
        <color theme="1"/>
        <rFont val="Times New Roman"/>
        <family val="1"/>
        <charset val="204"/>
      </rPr>
      <t>досуговая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</si>
  <si>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t xml:space="preserve">Средний балл/уровень </t>
  </si>
  <si>
    <t>Образовательная область «Физическое развитие»</t>
  </si>
  <si>
    <t>Умеет ходить на носках, на пятках, на наружных стропах стоп, с высоким подниманием колена, в полуприседе, перекатом с пятки на носок, мелким и широким шагом, приставным шагом влево и вправо</t>
  </si>
  <si>
    <t>Умеет ходить в колонне но одному, по двое, но трое</t>
  </si>
  <si>
    <t>Умеет бегать на носках, с высоким подниманием колена, в колонне но одному, но двое, «змейкой», врассыпную, с преодолением препятствий</t>
  </si>
  <si>
    <t>Умеет ползать на четвереньках с опорой на колени и ладони, на животе но гимнастической скамейке</t>
  </si>
  <si>
    <t>Прыгает на двух ногах на месте. с продвижением вперед, перепрыгивает через препятствие</t>
  </si>
  <si>
    <t>Прыгает разными способами: ноги скрестно и врозь, одна нога вперед — другая назад</t>
  </si>
  <si>
    <t>Умеет прыгать в длину с места и с разбега</t>
  </si>
  <si>
    <t>Умеет прыгать в высотус разбега</t>
  </si>
  <si>
    <t>Умеет прыгат ь через короткую и длинную скакалку’ на двух ногах</t>
  </si>
  <si>
    <t>Умеет проказ ывазь обручи, мячи в заданном направлении</t>
  </si>
  <si>
    <t>Умеет подбрасывать мяч вверх и ловить его двумя руками и с хлопками,бросать мяч о землю и ловить двумя руками</t>
  </si>
  <si>
    <t>Умеет отбивать мяч на месте более 10 раз</t>
  </si>
  <si>
    <t>Умеет метать предметы в горизонтальную и вертикальную цели</t>
  </si>
  <si>
    <t>Правильно участвует в различных построениях: колоннах, шеренгах, кругах</t>
  </si>
  <si>
    <t>Умеет выполнять упражнения без предметов, с предметами, соблюдает исходное положение</t>
  </si>
  <si>
    <t>Умеет играть в спортивные игры (элементы): городки, и баскетбол, футбол, хоккей</t>
  </si>
  <si>
    <t>Включается в подвижные игры, соблюдает правила</t>
  </si>
  <si>
    <t>Участвует в играх-эстафетах. Соблюдает правила передвижения</t>
  </si>
  <si>
    <t>г.</t>
  </si>
  <si>
    <t>НАПРАВЛЕНИЕ I. ОСНОВНАЯ ГИМНАСТИКА. ПОДВИЖНЫЕ И СПОРТИВНЫЕ ИГРЫ. СПОРТИВНЫЕ УПРАЖНЕНИЯ</t>
  </si>
  <si>
    <t>НАПРАВЛЕНИЕ 2. ФОРМИРОВАНИЕ ОСНОВ ЗДОРОВОГО ОБРАЗА ЖИЗНИ. АКТИВНЫЙ ОТДЫХ</t>
  </si>
  <si>
    <t>Навыки самообслуживания сформированы (умеет следить за состоянием одежды, приче­ски, чистотой рук и ногтей)</t>
  </si>
  <si>
    <t>Знает некоторые полезные и неполезные для здоровья продукты</t>
  </si>
  <si>
    <t>Знает назначение частей тела и некоторых органов, может рассказать об этом</t>
  </si>
  <si>
    <t>Воспроизводит некоторые пальчиковые игры на одной и двух руках</t>
  </si>
  <si>
    <t>Умеет самостоятельно застегивать и paccтегивагь пуговицы, завязывать и развязывать шнурки, аккуратно склады­вать одежду</t>
  </si>
  <si>
    <t>Умеет удерживать двумя пальцами мелкие предметы, переносить и класть, в маленькую емкость</t>
  </si>
  <si>
    <t>Сформировано представление о туризме как виде активного отдыха и способе ознакомления с природой и культурой родного края</t>
  </si>
  <si>
    <t>Соблюдает правила гигиены и безопасного поведения,осторожность в преодолении препятствий</t>
  </si>
  <si>
    <t>Обобщение результатов педагогической диагностики по направлениям                                               ОО «Физическое развитие»</t>
  </si>
  <si>
    <t>Основная гимнастика. Подвижные и спортивные игры. Спортивные упражнения.</t>
  </si>
  <si>
    <t>Формирование основ здорового образа жизни. Активный отдых.</t>
  </si>
  <si>
    <t>Средний балл/уровень</t>
  </si>
  <si>
    <t xml:space="preserve">Обобщение результатов педагогической диагностики по всем образовательным областям </t>
  </si>
  <si>
    <t>Речевое развитие</t>
  </si>
  <si>
    <t>Познавательное развитие</t>
  </si>
  <si>
    <t>Социально­коммуникативное развитие</t>
  </si>
  <si>
    <t>Художественно­эстетическое развитие</t>
  </si>
  <si>
    <t>Физическое развитие</t>
  </si>
  <si>
    <t>Средний балл/уровепь</t>
  </si>
  <si>
    <t>РР</t>
  </si>
  <si>
    <t>ПР</t>
  </si>
  <si>
    <t>СК</t>
  </si>
  <si>
    <t>ХЭ</t>
  </si>
  <si>
    <t>ФР</t>
  </si>
  <si>
    <t>ср.ур.</t>
  </si>
  <si>
    <t>Основные выводы по результатам педагогической диагностики</t>
  </si>
  <si>
    <t>Педагогический процесс организован на _________ уровне.</t>
  </si>
  <si>
    <t>Следует обратить внимание на трудности реализации образовательной(-ых) области(-ей) «_________ развитие» в следующих аспектах:</t>
  </si>
  <si>
    <t>1.</t>
  </si>
  <si>
    <t>2.</t>
  </si>
  <si>
    <t>3.</t>
  </si>
  <si>
    <t>В индивидуальной помощи нуждаются следующие дети:</t>
  </si>
  <si>
    <t>1. «Речевое развитие»:</t>
  </si>
  <si>
    <t>2. «Познавательное развитие»:</t>
  </si>
  <si>
    <t xml:space="preserve">3. «Социально-коммуникативное развитие»: </t>
  </si>
  <si>
    <t>4. «Художественно-эстетическое развитие»:</t>
  </si>
  <si>
    <t xml:space="preserve">5. «Физическое развитие»: </t>
  </si>
  <si>
    <t>СК-1</t>
  </si>
  <si>
    <t>СК-2</t>
  </si>
  <si>
    <t>СК-3</t>
  </si>
  <si>
    <t>ИТОГ СК</t>
  </si>
  <si>
    <t>ПР-1</t>
  </si>
  <si>
    <t>ПР-2</t>
  </si>
  <si>
    <t>РР-1</t>
  </si>
  <si>
    <t>РР-2</t>
  </si>
  <si>
    <t>РР-3</t>
  </si>
  <si>
    <t>РР-4</t>
  </si>
  <si>
    <t>ИТОГ РР</t>
  </si>
  <si>
    <t>ХЭ-1</t>
  </si>
  <si>
    <t>ХЭ-2</t>
  </si>
  <si>
    <t>ХЭ-3</t>
  </si>
  <si>
    <t>ХЭ-4</t>
  </si>
  <si>
    <t>ХЭ-5</t>
  </si>
  <si>
    <t>ИТОГ ХЭ</t>
  </si>
  <si>
    <t>ФР-1</t>
  </si>
  <si>
    <t>ФР-2</t>
  </si>
  <si>
    <t>ИТОГ ФР</t>
  </si>
  <si>
    <t>ОБЩИЙ ИТОГ</t>
  </si>
  <si>
    <t>ОГЛАВЛЕНИЕ</t>
  </si>
  <si>
    <t>ОГЛАВЛЕНИЕ:</t>
  </si>
  <si>
    <t>Кликнув мышкой по соответствующему названию, вы автоматически перейдете в нужный раздел.</t>
  </si>
  <si>
    <t>ТИТУЛЬНЫЙ ЛИСТ</t>
  </si>
  <si>
    <t>Образовательная область "Социально-коммуникативное развитие"</t>
  </si>
  <si>
    <t>НАПРАВЛЕНИЕ 1. СОЦИАЛЬНЫЕ ОТНОШЕНИЯ.</t>
  </si>
  <si>
    <t>НАПРАВЛЕНИЕ 2. ФОРМИРОВАНИЕ ОСНОВ ГРАЖДАНСТВЕННОСТИ И ПАРТИОТИЗМА.</t>
  </si>
  <si>
    <t>Образовательная область "Познавательное развитие"</t>
  </si>
  <si>
    <t>Образовательная область "Речевое  развитие"</t>
  </si>
  <si>
    <t>Образовательная область "Художественно-эстетическое развитие"</t>
  </si>
  <si>
    <t>Образовательная область "Физическое развитие"</t>
  </si>
  <si>
    <t>Обобщение результатов педагогической диагностики по направлениям ОО "Познавательное развитие"</t>
  </si>
  <si>
    <t>Обобщение результатов педагогической диагностики по направлениям ОО "Социально-коммуникативное развитие"</t>
  </si>
  <si>
    <t>НАПРАВЛЕНИЕ 3. ГРАММАТИЧЕСКИЙ СТРОЙ РЕЧИ.</t>
  </si>
  <si>
    <t xml:space="preserve">НАПРАВЛЕНИЕ 2. ЗВУКОВАЯ КУЛЬТУРА РЕЧИ. </t>
  </si>
  <si>
    <t>ИТОГ -ПР</t>
  </si>
  <si>
    <t>Обобщение результатов педагогической диагностики по направлениям ОО "Речевое развитие"</t>
  </si>
  <si>
    <t>Обобщение результатов педагогической диагностики по направлениям ОО "Художественно-эстетическое развитие"</t>
  </si>
  <si>
    <t>Обобщение результатов педагогической диагностики по направлениям ОО «Физическое развитие»</t>
  </si>
  <si>
    <t>наименование вкладки</t>
  </si>
  <si>
    <r>
      <rPr>
        <u/>
        <sz val="12"/>
        <color theme="0"/>
        <rFont val="Times New Roman"/>
        <family val="1"/>
        <charset val="204"/>
      </rPr>
      <t xml:space="preserve">Обобщение результатов педагогической диагностики по всем образовательным областям </t>
    </r>
  </si>
  <si>
    <t>Средний уровень развития</t>
  </si>
  <si>
    <t>В соответствии с Федеральной образовательной</t>
  </si>
  <si>
    <r>
      <t xml:space="preserve">Называет основные цвета </t>
    </r>
    <r>
      <rPr>
        <i/>
        <sz val="12"/>
        <color theme="1"/>
        <rFont val="Times New Roman"/>
        <family val="1"/>
        <charset val="204"/>
      </rPr>
      <t>(+фиолетовый в конце года)</t>
    </r>
  </si>
  <si>
    <t>Выделяет словесное ударение и определяет егоместо с структуре слова</t>
  </si>
  <si>
    <t xml:space="preserve"> на 202__/2_____ учебный год</t>
  </si>
  <si>
    <t>РР-5</t>
  </si>
  <si>
    <t>НАПРАВЛЕНИЕ 2. ЗВУКОВАЯ КУЛЬТУРА РЕЧИ.</t>
  </si>
  <si>
    <t>Муз.руководитель</t>
  </si>
  <si>
    <t>Планируемые образовательные результаты к 6 годам:</t>
  </si>
  <si>
    <t>ребенок демонстрирует ярко выраженную потребность в двигательной активности, проявляет интерес к новым и знакомым физическим упражнениям, пешим прогулкам, показывает избирательность и инициативу при выполнении упражнений, имеет представления о некоторых видах спорта, туризме, как форме активного отдыха;</t>
  </si>
  <si>
    <t>ребенок проявляет во время занятий физической деятельностью выносливость, быстроту, силу, координацию, гибкость, уверенно, в заданном темпе и ритме, выразительно выполняет упражнения, способен творчески составить несложные комбинации из знакомых упражнений;</t>
  </si>
  <si>
    <t>ребенок проявляет необходимый самоконтроль и самооценку, способен самостоятельно привлечь внимание других детей и организовать знакомую подвижную игру;</t>
  </si>
  <si>
    <t>ребенок владеет основными способами укрепления здоровья, правилами безопасного поведения в двигательной деятельности, мотивирован на сбережение и укрепление собственного здоровья и здоровья окружающих его людей;</t>
  </si>
  <si>
    <t>ребенок настроен положительно по отношению к окружающим, охотно вступает в общение с близкими взрослыми и сверстниками, проявляет сдержанность по отношению к незнакомым людям, при общении со взрослыми и сверстниками ориентируется на общепринятые нормы и правила культуры поведения, проявляет любовь к родителям, уважение к воспитателям, интересуется жизнью семьи и детского сада;</t>
  </si>
  <si>
    <t>ребенок владеет приемами объединения сверстников на совместную деятельность: определять общий замысел, распределять роли, согласовывать действия, оценивать полученный результат и характер взаимоотношений, регулирует свою активность в деятельности, умеет соблюдать очередность и учитывать права других людей, проявляет инициативу в общении и деятельности, задает вопросы различной направленности, слушает и понимает взрослого, действует по правилу или образцу в разных видах деятельности, способен к произвольным действиям;</t>
  </si>
  <si>
    <t>ребенок проявляет доброжелательность в общении со сверстниками, умеет принимать общий замысел, договариваться, вносить предложения, соблюдает общие правила в игре и совместной деятельности, способен различать разные эмоциональные состояния взрослых и сверстников, учитывает их в своем поведении, откликается на просьбу помочь, в оценке поступков опирается на нравственные представления;</t>
  </si>
  <si>
    <t>ребенок проявляет активность в стремлении к познанию разных видов труда и профессий, бережно относится к предметному миру как результату труда взрослых, стремится участвовать в труде взрослых, самостоятелен, инициативен в самообслуживании, участвует со сверстниками в разных видах повседневного и ручного труда;</t>
  </si>
  <si>
    <t>ребенок испытывает интерес к событиям, находящимся за рамками личного опыта, фантазирует, сочиняет разные истории, предлагает пути решения проблем, имеет представления о социальном, предметном и природном мире;</t>
  </si>
  <si>
    <t>ребенок владеет представлениями о безопасном поведении, соблюдает правила безопасного поведения в разных видах деятельности, демонстрирует умения правильно и безопасно пользоваться под присмотром взрослого бытовыми предметами и приборами, безопасного общения с незнакомыми животными, владеет основными правилами безопасного поведения на улице;</t>
  </si>
  <si>
    <t>ребенок проявляет познавательную активность в общении со взрослыми и сверстниками, делится знаниями, задает вопросы; проявляет инициативу и самостоятельность в процессе придумывания загадок, сказок, рассказов, владеет первичными приемами аргументации и доказательства, демонстрирует богатый словарный запас, безошибочно пользуется обобщающими словами и понятиями, самостоятельно пересказывает рассказы и сказки, проявляет избирательное отношение к произведениям определенной тематики и жанра.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</si>
</sst>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;@"/>
    <numFmt numFmtId="166" formatCode="0.00_ ;\-0.00\ "/>
  </numFmts>
  <fonts count="64" x14ac:knownFonts="1">
    <font>
      <sz val="11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Snap ITC"/>
      <family val="5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i/>
      <sz val="11"/>
      <color indexed="10"/>
      <name val="Calibri"/>
      <family val="2"/>
      <charset val="204"/>
    </font>
    <font>
      <i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9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6"/>
      <name val="Times New Roman"/>
      <family val="1"/>
      <charset val="204"/>
    </font>
    <font>
      <u/>
      <sz val="9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u/>
      <sz val="9"/>
      <color theme="0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0"/>
      <name val="Calibri"/>
      <family val="2"/>
      <charset val="204"/>
      <scheme val="minor"/>
    </font>
    <font>
      <u/>
      <sz val="12"/>
      <color theme="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center"/>
    </xf>
  </cellStyleXfs>
  <cellXfs count="353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3" xfId="0" applyBorder="1" applyProtection="1"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Protection="1">
      <protection locked="0"/>
    </xf>
    <xf numFmtId="2" fontId="5" fillId="2" borderId="2" xfId="0" applyNumberFormat="1" applyFont="1" applyFill="1" applyBorder="1"/>
    <xf numFmtId="0" fontId="5" fillId="0" borderId="0" xfId="0" applyFont="1"/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8" fillId="0" borderId="2" xfId="0" applyFont="1" applyBorder="1" applyProtection="1">
      <protection locked="0"/>
    </xf>
    <xf numFmtId="0" fontId="15" fillId="0" borderId="2" xfId="0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20" xfId="0" applyFont="1" applyBorder="1" applyProtection="1"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25" fillId="0" borderId="18" xfId="0" applyFont="1" applyBorder="1" applyAlignment="1" applyProtection="1">
      <alignment horizontal="center" vertical="center" wrapText="1"/>
      <protection locked="0"/>
    </xf>
    <xf numFmtId="0" fontId="25" fillId="0" borderId="14" xfId="0" applyFont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30" fillId="2" borderId="13" xfId="0" applyFont="1" applyFill="1" applyBorder="1" applyAlignment="1" applyProtection="1">
      <alignment horizontal="center" vertical="center" wrapText="1"/>
      <protection locked="0"/>
    </xf>
    <xf numFmtId="0" fontId="25" fillId="0" borderId="14" xfId="0" applyFont="1" applyBorder="1" applyAlignment="1" applyProtection="1">
      <alignment vertical="center" wrapText="1"/>
      <protection locked="0"/>
    </xf>
    <xf numFmtId="0" fontId="25" fillId="0" borderId="13" xfId="0" applyFont="1" applyBorder="1" applyAlignment="1" applyProtection="1">
      <alignment vertical="center" wrapText="1"/>
      <protection locked="0"/>
    </xf>
    <xf numFmtId="0" fontId="32" fillId="0" borderId="0" xfId="0" applyFont="1" applyAlignment="1" applyProtection="1">
      <alignment horizontal="left" vertical="top" wrapText="1"/>
      <protection locked="0"/>
    </xf>
    <xf numFmtId="0" fontId="33" fillId="0" borderId="0" xfId="0" applyFont="1" applyAlignment="1" applyProtection="1">
      <alignment horizontal="center"/>
      <protection locked="0"/>
    </xf>
    <xf numFmtId="0" fontId="33" fillId="0" borderId="2" xfId="0" applyFont="1" applyBorder="1" applyAlignment="1" applyProtection="1">
      <alignment horizontal="left" vertical="top"/>
      <protection locked="0"/>
    </xf>
    <xf numFmtId="0" fontId="34" fillId="0" borderId="2" xfId="0" applyFont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 applyProtection="1">
      <alignment horizontal="left" vertical="top"/>
      <protection locked="0"/>
    </xf>
    <xf numFmtId="0" fontId="33" fillId="0" borderId="0" xfId="0" applyFont="1" applyAlignment="1" applyProtection="1">
      <alignment horizontal="left" vertical="top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28" fillId="0" borderId="0" xfId="0" applyFont="1" applyProtection="1">
      <protection locked="0"/>
    </xf>
    <xf numFmtId="0" fontId="25" fillId="2" borderId="13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39" fillId="0" borderId="0" xfId="0" applyFont="1" applyProtection="1">
      <protection locked="0"/>
    </xf>
    <xf numFmtId="0" fontId="33" fillId="0" borderId="2" xfId="0" applyFont="1" applyBorder="1" applyProtection="1">
      <protection locked="0"/>
    </xf>
    <xf numFmtId="0" fontId="40" fillId="0" borderId="2" xfId="0" applyFont="1" applyBorder="1" applyAlignment="1" applyProtection="1">
      <alignment horizontal="center" vertical="center" wrapText="1"/>
      <protection locked="0"/>
    </xf>
    <xf numFmtId="0" fontId="35" fillId="0" borderId="2" xfId="0" applyFont="1" applyBorder="1" applyProtection="1">
      <protection locked="0"/>
    </xf>
    <xf numFmtId="0" fontId="33" fillId="0" borderId="0" xfId="0" applyFont="1" applyProtection="1">
      <protection locked="0"/>
    </xf>
    <xf numFmtId="0" fontId="31" fillId="3" borderId="1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42" fillId="0" borderId="2" xfId="0" applyFont="1" applyBorder="1" applyAlignment="1" applyProtection="1">
      <alignment horizontal="center" vertical="center" wrapText="1"/>
      <protection locked="0"/>
    </xf>
    <xf numFmtId="0" fontId="42" fillId="0" borderId="2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2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2" fontId="5" fillId="5" borderId="2" xfId="0" applyNumberFormat="1" applyFont="1" applyFill="1" applyBorder="1"/>
    <xf numFmtId="0" fontId="4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9" fillId="0" borderId="2" xfId="0" applyFont="1" applyBorder="1" applyProtection="1"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Protection="1">
      <protection locked="0"/>
    </xf>
    <xf numFmtId="0" fontId="9" fillId="0" borderId="0" xfId="0" applyFont="1" applyProtection="1"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23" fillId="0" borderId="20" xfId="0" applyFont="1" applyBorder="1" applyAlignment="1" applyProtection="1">
      <alignment horizontal="center" wrapText="1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24" fillId="0" borderId="20" xfId="0" applyFont="1" applyBorder="1" applyProtection="1"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4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18" fillId="0" borderId="0" xfId="0" applyFont="1" applyProtection="1">
      <protection locked="0"/>
    </xf>
    <xf numFmtId="0" fontId="44" fillId="0" borderId="0" xfId="0" applyFont="1" applyProtection="1">
      <protection locked="0"/>
    </xf>
    <xf numFmtId="0" fontId="48" fillId="0" borderId="0" xfId="0" applyFont="1" applyAlignment="1" applyProtection="1">
      <alignment vertical="center"/>
      <protection locked="0"/>
    </xf>
    <xf numFmtId="0" fontId="5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59" fillId="7" borderId="0" xfId="1" quotePrefix="1" applyFont="1" applyFill="1" applyAlignment="1" applyProtection="1">
      <alignment horizontal="center" vertical="center"/>
      <protection locked="0"/>
    </xf>
    <xf numFmtId="0" fontId="59" fillId="0" borderId="0" xfId="1" quotePrefix="1" applyFont="1" applyFill="1" applyAlignment="1" applyProtection="1">
      <alignment horizontal="center" vertical="center"/>
      <protection locked="0"/>
    </xf>
    <xf numFmtId="0" fontId="50" fillId="0" borderId="0" xfId="0" applyFont="1"/>
    <xf numFmtId="0" fontId="51" fillId="0" borderId="0" xfId="0" applyFont="1"/>
    <xf numFmtId="0" fontId="52" fillId="0" borderId="0" xfId="0" applyFont="1" applyAlignment="1">
      <alignment wrapText="1"/>
    </xf>
    <xf numFmtId="0" fontId="52" fillId="0" borderId="0" xfId="0" applyFont="1" applyAlignment="1">
      <alignment horizontal="center" wrapText="1"/>
    </xf>
    <xf numFmtId="164" fontId="9" fillId="0" borderId="2" xfId="0" applyNumberFormat="1" applyFont="1" applyBorder="1" applyProtection="1">
      <protection locked="0"/>
    </xf>
    <xf numFmtId="2" fontId="2" fillId="3" borderId="13" xfId="0" applyNumberFormat="1" applyFont="1" applyFill="1" applyBorder="1" applyAlignment="1">
      <alignment vertical="center" wrapText="1"/>
    </xf>
    <xf numFmtId="2" fontId="2" fillId="5" borderId="13" xfId="0" applyNumberFormat="1" applyFont="1" applyFill="1" applyBorder="1" applyAlignment="1">
      <alignment vertical="center" wrapText="1"/>
    </xf>
    <xf numFmtId="2" fontId="2" fillId="2" borderId="13" xfId="0" applyNumberFormat="1" applyFont="1" applyFill="1" applyBorder="1" applyAlignment="1">
      <alignment vertical="center" wrapText="1"/>
    </xf>
    <xf numFmtId="0" fontId="9" fillId="0" borderId="2" xfId="0" applyFont="1" applyBorder="1"/>
    <xf numFmtId="164" fontId="9" fillId="0" borderId="2" xfId="0" applyNumberFormat="1" applyFont="1" applyBorder="1"/>
    <xf numFmtId="0" fontId="17" fillId="0" borderId="0" xfId="0" applyFont="1" applyAlignment="1" applyProtection="1">
      <alignment horizontal="center" wrapText="1"/>
      <protection locked="0"/>
    </xf>
    <xf numFmtId="0" fontId="19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0" fontId="8" fillId="0" borderId="20" xfId="0" applyFont="1" applyBorder="1" applyProtection="1">
      <protection locked="0"/>
    </xf>
    <xf numFmtId="164" fontId="8" fillId="0" borderId="20" xfId="0" applyNumberFormat="1" applyFont="1" applyBorder="1" applyProtection="1"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9" fillId="0" borderId="19" xfId="0" applyFont="1" applyBorder="1"/>
    <xf numFmtId="164" fontId="9" fillId="0" borderId="19" xfId="0" applyNumberFormat="1" applyFont="1" applyBorder="1"/>
    <xf numFmtId="2" fontId="2" fillId="5" borderId="18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1" fontId="2" fillId="0" borderId="13" xfId="0" applyNumberFormat="1" applyFont="1" applyBorder="1" applyAlignment="1" applyProtection="1">
      <alignment horizontal="center" vertical="center" wrapText="1"/>
      <protection locked="0"/>
    </xf>
    <xf numFmtId="2" fontId="25" fillId="3" borderId="13" xfId="0" applyNumberFormat="1" applyFont="1" applyFill="1" applyBorder="1" applyAlignment="1">
      <alignment horizontal="center" vertical="center" wrapText="1"/>
    </xf>
    <xf numFmtId="2" fontId="25" fillId="5" borderId="13" xfId="0" applyNumberFormat="1" applyFont="1" applyFill="1" applyBorder="1" applyAlignment="1">
      <alignment vertical="center" wrapText="1"/>
    </xf>
    <xf numFmtId="2" fontId="25" fillId="2" borderId="13" xfId="0" applyNumberFormat="1" applyFont="1" applyFill="1" applyBorder="1" applyAlignment="1">
      <alignment vertical="center" wrapText="1"/>
    </xf>
    <xf numFmtId="0" fontId="33" fillId="0" borderId="2" xfId="0" applyFont="1" applyBorder="1" applyAlignment="1">
      <alignment horizontal="center"/>
    </xf>
    <xf numFmtId="164" fontId="33" fillId="0" borderId="2" xfId="0" applyNumberFormat="1" applyFont="1" applyBorder="1" applyAlignment="1">
      <alignment horizontal="center"/>
    </xf>
    <xf numFmtId="1" fontId="25" fillId="0" borderId="13" xfId="0" applyNumberFormat="1" applyFont="1" applyBorder="1" applyAlignment="1" applyProtection="1">
      <alignment vertical="center" wrapText="1"/>
      <protection locked="0"/>
    </xf>
    <xf numFmtId="1" fontId="2" fillId="0" borderId="13" xfId="0" applyNumberFormat="1" applyFont="1" applyBorder="1" applyAlignment="1" applyProtection="1">
      <alignment vertical="center" wrapText="1"/>
      <protection locked="0"/>
    </xf>
    <xf numFmtId="2" fontId="38" fillId="5" borderId="18" xfId="0" applyNumberFormat="1" applyFont="1" applyFill="1" applyBorder="1" applyAlignment="1">
      <alignment horizontal="center"/>
    </xf>
    <xf numFmtId="2" fontId="38" fillId="2" borderId="18" xfId="0" applyNumberFormat="1" applyFont="1" applyFill="1" applyBorder="1"/>
    <xf numFmtId="0" fontId="33" fillId="0" borderId="2" xfId="0" applyFont="1" applyBorder="1"/>
    <xf numFmtId="164" fontId="33" fillId="0" borderId="2" xfId="0" applyNumberFormat="1" applyFont="1" applyBorder="1"/>
    <xf numFmtId="2" fontId="2" fillId="2" borderId="18" xfId="0" applyNumberFormat="1" applyFont="1" applyFill="1" applyBorder="1" applyAlignment="1">
      <alignment vertical="center"/>
    </xf>
    <xf numFmtId="2" fontId="2" fillId="5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/>
    <xf numFmtId="2" fontId="5" fillId="5" borderId="2" xfId="0" applyNumberFormat="1" applyFont="1" applyFill="1" applyBorder="1" applyAlignment="1">
      <alignment wrapText="1"/>
    </xf>
    <xf numFmtId="2" fontId="9" fillId="0" borderId="2" xfId="0" applyNumberFormat="1" applyFont="1" applyBorder="1"/>
    <xf numFmtId="1" fontId="2" fillId="0" borderId="13" xfId="0" applyNumberFormat="1" applyFont="1" applyBorder="1" applyAlignment="1" applyProtection="1">
      <alignment horizontal="center" vertical="center"/>
      <protection locked="0"/>
    </xf>
    <xf numFmtId="1" fontId="2" fillId="0" borderId="13" xfId="0" applyNumberFormat="1" applyFont="1" applyBorder="1" applyAlignment="1" applyProtection="1">
      <alignment vertical="center"/>
      <protection locked="0"/>
    </xf>
    <xf numFmtId="1" fontId="25" fillId="0" borderId="13" xfId="0" applyNumberFormat="1" applyFont="1" applyBorder="1" applyAlignment="1" applyProtection="1">
      <alignment horizontal="center" vertical="center" wrapText="1"/>
      <protection locked="0"/>
    </xf>
    <xf numFmtId="2" fontId="8" fillId="0" borderId="20" xfId="0" applyNumberFormat="1" applyFont="1" applyBorder="1" applyProtection="1">
      <protection locked="0"/>
    </xf>
    <xf numFmtId="2" fontId="8" fillId="0" borderId="0" xfId="0" applyNumberFormat="1" applyFont="1" applyProtection="1">
      <protection locked="0"/>
    </xf>
    <xf numFmtId="1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3" borderId="13" xfId="0" applyNumberFormat="1" applyFont="1" applyFill="1" applyBorder="1" applyAlignment="1">
      <alignment horizontal="center" vertical="center" wrapText="1"/>
    </xf>
    <xf numFmtId="164" fontId="2" fillId="5" borderId="13" xfId="0" applyNumberFormat="1" applyFont="1" applyFill="1" applyBorder="1" applyAlignment="1">
      <alignment vertical="center" wrapText="1"/>
    </xf>
    <xf numFmtId="164" fontId="2" fillId="2" borderId="13" xfId="0" applyNumberFormat="1" applyFont="1" applyFill="1" applyBorder="1" applyAlignment="1">
      <alignment vertical="center" wrapText="1"/>
    </xf>
    <xf numFmtId="164" fontId="2" fillId="5" borderId="18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1" fontId="0" fillId="0" borderId="13" xfId="0" applyNumberFormat="1" applyBorder="1" applyProtection="1">
      <protection locked="0"/>
    </xf>
    <xf numFmtId="0" fontId="53" fillId="0" borderId="0" xfId="1" quotePrefix="1" applyFont="1" applyFill="1" applyAlignment="1" applyProtection="1">
      <alignment vertical="center"/>
      <protection locked="0"/>
    </xf>
    <xf numFmtId="0" fontId="20" fillId="0" borderId="0" xfId="1" quotePrefix="1" applyFill="1" applyAlignment="1" applyProtection="1">
      <alignment vertical="center"/>
      <protection locked="0"/>
    </xf>
    <xf numFmtId="0" fontId="47" fillId="0" borderId="0" xfId="1" quotePrefix="1" applyFont="1" applyFill="1" applyAlignment="1" applyProtection="1">
      <alignment horizontal="center"/>
      <protection locked="0"/>
    </xf>
    <xf numFmtId="0" fontId="58" fillId="0" borderId="0" xfId="0" applyFont="1" applyProtection="1">
      <protection locked="0"/>
    </xf>
    <xf numFmtId="2" fontId="5" fillId="3" borderId="2" xfId="0" applyNumberFormat="1" applyFont="1" applyFill="1" applyBorder="1"/>
    <xf numFmtId="2" fontId="5" fillId="4" borderId="2" xfId="0" applyNumberFormat="1" applyFont="1" applyFill="1" applyBorder="1"/>
    <xf numFmtId="2" fontId="5" fillId="2" borderId="2" xfId="0" applyNumberFormat="1" applyFont="1" applyFill="1" applyBorder="1" applyAlignment="1">
      <alignment vertical="center"/>
    </xf>
    <xf numFmtId="2" fontId="5" fillId="6" borderId="2" xfId="0" applyNumberFormat="1" applyFont="1" applyFill="1" applyBorder="1" applyAlignment="1">
      <alignment vertical="center"/>
    </xf>
    <xf numFmtId="0" fontId="55" fillId="0" borderId="0" xfId="0" applyFont="1" applyAlignment="1">
      <alignment vertical="center" wrapText="1"/>
    </xf>
    <xf numFmtId="0" fontId="60" fillId="0" borderId="0" xfId="1" quotePrefix="1" applyFont="1" applyFill="1" applyAlignment="1" applyProtection="1"/>
    <xf numFmtId="0" fontId="45" fillId="0" borderId="0" xfId="1" quotePrefix="1" applyFont="1" applyFill="1" applyAlignment="1" applyProtection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45" fillId="0" borderId="0" xfId="1" quotePrefix="1" applyFont="1" applyFill="1" applyAlignment="1" applyProtection="1">
      <alignment horizontal="left" vertical="center"/>
    </xf>
    <xf numFmtId="0" fontId="45" fillId="0" borderId="0" xfId="1" quotePrefix="1" applyFont="1" applyFill="1" applyAlignment="1" applyProtection="1">
      <alignment vertical="center" wrapText="1"/>
    </xf>
    <xf numFmtId="0" fontId="45" fillId="0" borderId="0" xfId="1" quotePrefix="1" applyFont="1" applyFill="1" applyAlignment="1" applyProtection="1">
      <alignment wrapText="1"/>
    </xf>
    <xf numFmtId="0" fontId="25" fillId="0" borderId="0" xfId="0" applyFont="1"/>
    <xf numFmtId="0" fontId="54" fillId="0" borderId="0" xfId="0" applyFont="1"/>
    <xf numFmtId="0" fontId="46" fillId="0" borderId="0" xfId="0" applyFont="1"/>
    <xf numFmtId="0" fontId="25" fillId="0" borderId="0" xfId="0" applyFont="1" applyAlignment="1">
      <alignment horizontal="center" vertical="center" wrapText="1"/>
    </xf>
    <xf numFmtId="0" fontId="18" fillId="0" borderId="0" xfId="0" applyFont="1"/>
    <xf numFmtId="0" fontId="17" fillId="0" borderId="0" xfId="0" applyFont="1"/>
    <xf numFmtId="165" fontId="2" fillId="0" borderId="13" xfId="0" applyNumberFormat="1" applyFont="1" applyBorder="1" applyAlignment="1" applyProtection="1">
      <alignment vertical="center" shrinkToFit="1"/>
      <protection locked="0"/>
    </xf>
    <xf numFmtId="166" fontId="2" fillId="3" borderId="13" xfId="0" applyNumberFormat="1" applyFont="1" applyFill="1" applyBorder="1" applyAlignment="1" applyProtection="1">
      <alignment vertical="center" shrinkToFit="1"/>
      <protection locked="0"/>
    </xf>
    <xf numFmtId="166" fontId="2" fillId="2" borderId="13" xfId="0" applyNumberFormat="1" applyFont="1" applyFill="1" applyBorder="1" applyAlignment="1" applyProtection="1">
      <alignment vertical="center" shrinkToFit="1"/>
      <protection locked="0"/>
    </xf>
    <xf numFmtId="166" fontId="2" fillId="5" borderId="13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6" fillId="0" borderId="4" xfId="0" applyFont="1" applyBorder="1" applyProtection="1">
      <protection locked="0"/>
    </xf>
    <xf numFmtId="0" fontId="30" fillId="2" borderId="11" xfId="0" applyFont="1" applyFill="1" applyBorder="1" applyAlignment="1" applyProtection="1">
      <alignment horizontal="center" vertical="center" textRotation="90" wrapText="1"/>
      <protection locked="0"/>
    </xf>
    <xf numFmtId="0" fontId="30" fillId="2" borderId="13" xfId="0" applyFont="1" applyFill="1" applyBorder="1" applyAlignment="1" applyProtection="1">
      <alignment horizontal="center" vertical="center" textRotation="90" wrapText="1"/>
      <protection locked="0"/>
    </xf>
    <xf numFmtId="0" fontId="44" fillId="0" borderId="4" xfId="0" applyFont="1" applyBorder="1" applyAlignment="1" applyProtection="1">
      <alignment horizontal="left" vertical="top"/>
      <protection locked="0"/>
    </xf>
    <xf numFmtId="0" fontId="44" fillId="0" borderId="5" xfId="0" applyFont="1" applyBorder="1" applyAlignment="1" applyProtection="1">
      <alignment horizontal="left" vertical="top"/>
      <protection locked="0"/>
    </xf>
    <xf numFmtId="0" fontId="31" fillId="3" borderId="13" xfId="0" applyFont="1" applyFill="1" applyBorder="1" applyAlignment="1">
      <alignment horizontal="center" vertical="center" wrapText="1"/>
    </xf>
    <xf numFmtId="2" fontId="25" fillId="5" borderId="13" xfId="0" applyNumberFormat="1" applyFont="1" applyFill="1" applyBorder="1" applyAlignment="1">
      <alignment horizontal="center" vertical="center" wrapText="1"/>
    </xf>
    <xf numFmtId="2" fontId="25" fillId="2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2" fontId="5" fillId="6" borderId="2" xfId="0" applyNumberFormat="1" applyFont="1" applyFill="1" applyBorder="1"/>
    <xf numFmtId="0" fontId="2" fillId="9" borderId="2" xfId="0" applyFont="1" applyFill="1" applyBorder="1" applyAlignment="1" applyProtection="1">
      <alignment horizontal="center" vertical="center" wrapText="1"/>
      <protection locked="0"/>
    </xf>
    <xf numFmtId="0" fontId="44" fillId="9" borderId="2" xfId="0" applyFont="1" applyFill="1" applyBorder="1" applyAlignment="1" applyProtection="1">
      <alignment horizontal="center" vertical="center"/>
      <protection locked="0"/>
    </xf>
    <xf numFmtId="2" fontId="5" fillId="9" borderId="2" xfId="0" applyNumberFormat="1" applyFont="1" applyFill="1" applyBorder="1" applyAlignment="1">
      <alignment vertical="center"/>
    </xf>
    <xf numFmtId="0" fontId="63" fillId="0" borderId="0" xfId="0" applyFont="1" applyProtection="1">
      <protection locked="0"/>
    </xf>
    <xf numFmtId="0" fontId="44" fillId="0" borderId="0" xfId="0" applyFont="1" applyAlignment="1">
      <alignment vertical="center"/>
    </xf>
    <xf numFmtId="0" fontId="63" fillId="0" borderId="0" xfId="0" applyFont="1" applyAlignment="1">
      <alignment horizontal="left" wrapText="1"/>
    </xf>
    <xf numFmtId="0" fontId="63" fillId="0" borderId="0" xfId="0" applyFont="1"/>
    <xf numFmtId="0" fontId="21" fillId="0" borderId="0" xfId="0" applyFont="1" applyAlignment="1">
      <alignment horizontal="left" vertical="center" wrapText="1"/>
    </xf>
    <xf numFmtId="0" fontId="16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wrapText="1"/>
    </xf>
    <xf numFmtId="0" fontId="17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9" fillId="0" borderId="0" xfId="0" applyFont="1" applyAlignment="1" applyProtection="1">
      <alignment horizontal="left" wrapText="1"/>
      <protection locked="0"/>
    </xf>
    <xf numFmtId="14" fontId="27" fillId="0" borderId="0" xfId="0" applyNumberFormat="1" applyFont="1" applyAlignment="1" applyProtection="1">
      <alignment horizont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center"/>
      <protection locked="0"/>
    </xf>
    <xf numFmtId="0" fontId="52" fillId="0" borderId="0" xfId="0" applyFont="1" applyAlignment="1">
      <alignment horizontal="left" vertical="top" wrapText="1"/>
    </xf>
    <xf numFmtId="0" fontId="62" fillId="8" borderId="0" xfId="1" quotePrefix="1" applyFont="1" applyFill="1" applyAlignment="1" applyProtection="1">
      <alignment horizontal="left" vertical="center" wrapText="1"/>
    </xf>
    <xf numFmtId="0" fontId="45" fillId="3" borderId="0" xfId="1" quotePrefix="1" applyFont="1" applyFill="1" applyAlignment="1" applyProtection="1">
      <alignment horizontal="left" vertical="center" wrapText="1"/>
    </xf>
    <xf numFmtId="0" fontId="45" fillId="5" borderId="0" xfId="1" quotePrefix="1" applyFont="1" applyFill="1" applyAlignment="1" applyProtection="1">
      <alignment horizontal="left" vertical="center" wrapText="1"/>
    </xf>
    <xf numFmtId="0" fontId="45" fillId="5" borderId="0" xfId="1" quotePrefix="1" applyFont="1" applyFill="1" applyAlignment="1" applyProtection="1">
      <alignment horizontal="left" wrapText="1"/>
    </xf>
    <xf numFmtId="0" fontId="45" fillId="8" borderId="0" xfId="1" quotePrefix="1" applyFont="1" applyFill="1" applyAlignment="1" applyProtection="1">
      <alignment horizontal="left" vertical="center" wrapText="1"/>
    </xf>
    <xf numFmtId="0" fontId="45" fillId="2" borderId="0" xfId="1" quotePrefix="1" applyFont="1" applyFill="1" applyAlignment="1" applyProtection="1">
      <alignment horizontal="left" wrapText="1"/>
    </xf>
    <xf numFmtId="0" fontId="30" fillId="0" borderId="0" xfId="0" applyFont="1" applyAlignment="1">
      <alignment horizontal="center"/>
    </xf>
    <xf numFmtId="0" fontId="56" fillId="0" borderId="0" xfId="0" applyFont="1" applyAlignment="1">
      <alignment horizontal="center" vertical="center"/>
    </xf>
    <xf numFmtId="0" fontId="62" fillId="8" borderId="0" xfId="1" quotePrefix="1" applyFont="1" applyFill="1" applyAlignment="1" applyProtection="1">
      <alignment horizontal="left"/>
    </xf>
    <xf numFmtId="0" fontId="45" fillId="8" borderId="0" xfId="1" quotePrefix="1" applyFont="1" applyFill="1" applyAlignment="1" applyProtection="1">
      <alignment horizontal="left" wrapText="1"/>
    </xf>
    <xf numFmtId="0" fontId="60" fillId="7" borderId="0" xfId="1" quotePrefix="1" applyFont="1" applyFill="1" applyAlignment="1" applyProtection="1">
      <alignment horizontal="center"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45" fillId="3" borderId="0" xfId="1" quotePrefix="1" applyFont="1" applyFill="1" applyAlignment="1" applyProtection="1">
      <alignment horizontal="left" vertical="center"/>
    </xf>
    <xf numFmtId="0" fontId="45" fillId="2" borderId="0" xfId="1" quotePrefix="1" applyFont="1" applyFill="1" applyAlignment="1" applyProtection="1">
      <alignment horizontal="left"/>
    </xf>
    <xf numFmtId="0" fontId="45" fillId="6" borderId="0" xfId="1" quotePrefix="1" applyFont="1" applyFill="1" applyAlignment="1" applyProtection="1">
      <alignment horizontal="left" vertical="center" wrapText="1"/>
    </xf>
    <xf numFmtId="0" fontId="45" fillId="6" borderId="0" xfId="1" quotePrefix="1" applyFont="1" applyFill="1" applyAlignment="1" applyProtection="1">
      <alignment horizontal="left" wrapText="1"/>
    </xf>
    <xf numFmtId="0" fontId="45" fillId="7" borderId="0" xfId="1" quotePrefix="1" applyFont="1" applyFill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textRotation="90" wrapText="1"/>
      <protection locked="0"/>
    </xf>
    <xf numFmtId="0" fontId="2" fillId="0" borderId="9" xfId="0" applyFont="1" applyBorder="1" applyAlignment="1" applyProtection="1">
      <alignment vertical="center" textRotation="90" wrapText="1"/>
      <protection locked="0"/>
    </xf>
    <xf numFmtId="0" fontId="2" fillId="0" borderId="11" xfId="0" applyFont="1" applyBorder="1" applyAlignment="1" applyProtection="1">
      <alignment vertical="center" textRotation="90" wrapText="1"/>
      <protection locked="0"/>
    </xf>
    <xf numFmtId="0" fontId="2" fillId="0" borderId="13" xfId="0" applyFont="1" applyBorder="1" applyAlignment="1" applyProtection="1">
      <alignment vertical="center" textRotation="90" wrapText="1"/>
      <protection locked="0"/>
    </xf>
    <xf numFmtId="0" fontId="2" fillId="0" borderId="7" xfId="0" applyFont="1" applyBorder="1" applyAlignment="1" applyProtection="1">
      <alignment horizontal="center" vertical="center" textRotation="90" wrapText="1"/>
      <protection locked="0"/>
    </xf>
    <xf numFmtId="0" fontId="2" fillId="0" borderId="8" xfId="0" applyFont="1" applyBorder="1" applyAlignment="1" applyProtection="1">
      <alignment horizontal="center" vertical="center" textRotation="90" wrapText="1"/>
      <protection locked="0"/>
    </xf>
    <xf numFmtId="0" fontId="2" fillId="0" borderId="11" xfId="0" applyFont="1" applyBorder="1" applyAlignment="1" applyProtection="1">
      <alignment horizontal="center" vertical="center" textRotation="90" wrapText="1"/>
      <protection locked="0"/>
    </xf>
    <xf numFmtId="0" fontId="2" fillId="0" borderId="12" xfId="0" applyFont="1" applyBorder="1" applyAlignment="1" applyProtection="1">
      <alignment horizontal="center" vertical="center" textRotation="90" wrapText="1"/>
      <protection locked="0"/>
    </xf>
    <xf numFmtId="0" fontId="2" fillId="0" borderId="9" xfId="0" applyFont="1" applyBorder="1" applyAlignment="1" applyProtection="1">
      <alignment horizontal="center" vertical="center" textRotation="90" wrapText="1"/>
      <protection locked="0"/>
    </xf>
    <xf numFmtId="0" fontId="2" fillId="0" borderId="13" xfId="0" applyFont="1" applyBorder="1" applyAlignment="1" applyProtection="1">
      <alignment horizontal="center" vertical="center" textRotation="90" wrapText="1"/>
      <protection locked="0"/>
    </xf>
    <xf numFmtId="0" fontId="13" fillId="0" borderId="7" xfId="0" applyFont="1" applyBorder="1" applyAlignment="1" applyProtection="1">
      <alignment horizontal="center" vertical="center" textRotation="90"/>
      <protection locked="0"/>
    </xf>
    <xf numFmtId="0" fontId="13" fillId="0" borderId="9" xfId="0" applyFont="1" applyBorder="1" applyAlignment="1" applyProtection="1">
      <alignment horizontal="center" vertical="center" textRotation="90"/>
      <protection locked="0"/>
    </xf>
    <xf numFmtId="0" fontId="13" fillId="0" borderId="11" xfId="0" applyFont="1" applyBorder="1" applyAlignment="1" applyProtection="1">
      <alignment horizontal="center" vertical="center" textRotation="90"/>
      <protection locked="0"/>
    </xf>
    <xf numFmtId="0" fontId="13" fillId="0" borderId="13" xfId="0" applyFont="1" applyBorder="1" applyAlignment="1" applyProtection="1">
      <alignment horizontal="center" vertical="center" textRotation="90"/>
      <protection locked="0"/>
    </xf>
    <xf numFmtId="0" fontId="59" fillId="7" borderId="0" xfId="1" quotePrefix="1" applyFont="1" applyFill="1" applyAlignment="1" applyProtection="1">
      <alignment horizontal="center" vertical="center"/>
      <protection locked="0"/>
    </xf>
    <xf numFmtId="0" fontId="59" fillId="7" borderId="0" xfId="1" quotePrefix="1" applyFont="1" applyFill="1" applyAlignment="1" applyProtection="1">
      <alignment horizontal="center" vertical="center"/>
    </xf>
    <xf numFmtId="0" fontId="13" fillId="2" borderId="18" xfId="0" applyFont="1" applyFill="1" applyBorder="1" applyAlignment="1" applyProtection="1">
      <alignment horizontal="center" vertical="center" textRotation="90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textRotation="90" wrapText="1"/>
      <protection locked="0"/>
    </xf>
    <xf numFmtId="0" fontId="2" fillId="0" borderId="16" xfId="0" applyFont="1" applyBorder="1" applyAlignment="1" applyProtection="1">
      <alignment horizontal="center" vertical="center" textRotation="90" wrapText="1"/>
      <protection locked="0"/>
    </xf>
    <xf numFmtId="0" fontId="2" fillId="0" borderId="17" xfId="0" applyFont="1" applyBorder="1" applyAlignment="1" applyProtection="1">
      <alignment horizontal="center" vertical="center" textRotation="90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5" fillId="0" borderId="7" xfId="0" applyFont="1" applyBorder="1" applyAlignment="1" applyProtection="1">
      <alignment horizontal="center" vertical="center" textRotation="90" wrapText="1"/>
      <protection locked="0"/>
    </xf>
    <xf numFmtId="0" fontId="25" fillId="0" borderId="9" xfId="0" applyFont="1" applyBorder="1" applyAlignment="1" applyProtection="1">
      <alignment horizontal="center" vertical="center" textRotation="90" wrapText="1"/>
      <protection locked="0"/>
    </xf>
    <xf numFmtId="0" fontId="25" fillId="0" borderId="11" xfId="0" applyFont="1" applyBorder="1" applyAlignment="1" applyProtection="1">
      <alignment horizontal="center" vertical="center" textRotation="90" wrapText="1"/>
      <protection locked="0"/>
    </xf>
    <xf numFmtId="0" fontId="25" fillId="0" borderId="13" xfId="0" applyFont="1" applyBorder="1" applyAlignment="1" applyProtection="1">
      <alignment horizontal="center" vertical="center" textRotation="90" wrapText="1"/>
      <protection locked="0"/>
    </xf>
    <xf numFmtId="0" fontId="25" fillId="0" borderId="8" xfId="0" applyFont="1" applyBorder="1" applyAlignment="1" applyProtection="1">
      <alignment horizontal="center" vertical="center" textRotation="90" wrapText="1"/>
      <protection locked="0"/>
    </xf>
    <xf numFmtId="0" fontId="25" fillId="0" borderId="12" xfId="0" applyFont="1" applyBorder="1" applyAlignment="1" applyProtection="1">
      <alignment horizontal="center" vertical="center" textRotation="90" wrapText="1"/>
      <protection locked="0"/>
    </xf>
    <xf numFmtId="0" fontId="25" fillId="0" borderId="6" xfId="0" applyFont="1" applyBorder="1" applyAlignment="1" applyProtection="1">
      <alignment horizontal="center" vertical="center" textRotation="90" wrapText="1"/>
      <protection locked="0"/>
    </xf>
    <xf numFmtId="0" fontId="25" fillId="0" borderId="14" xfId="0" applyFont="1" applyBorder="1" applyAlignment="1" applyProtection="1">
      <alignment horizontal="center" vertical="center" textRotation="90" wrapText="1"/>
      <protection locked="0"/>
    </xf>
    <xf numFmtId="0" fontId="13" fillId="2" borderId="7" xfId="0" applyFont="1" applyFill="1" applyBorder="1" applyAlignment="1" applyProtection="1">
      <alignment horizontal="center" vertical="center" textRotation="90"/>
      <protection locked="0"/>
    </xf>
    <xf numFmtId="0" fontId="13" fillId="2" borderId="9" xfId="0" applyFont="1" applyFill="1" applyBorder="1" applyAlignment="1" applyProtection="1">
      <alignment horizontal="center" vertical="center" textRotation="90"/>
      <protection locked="0"/>
    </xf>
    <xf numFmtId="0" fontId="13" fillId="2" borderId="11" xfId="0" applyFont="1" applyFill="1" applyBorder="1" applyAlignment="1" applyProtection="1">
      <alignment horizontal="center" vertical="center" textRotation="90"/>
      <protection locked="0"/>
    </xf>
    <xf numFmtId="0" fontId="13" fillId="2" borderId="13" xfId="0" applyFont="1" applyFill="1" applyBorder="1" applyAlignment="1" applyProtection="1">
      <alignment horizontal="center" vertical="center" textRotation="90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textRotation="90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18" fillId="0" borderId="12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1" fillId="0" borderId="7" xfId="0" applyFont="1" applyBorder="1" applyAlignment="1" applyProtection="1">
      <alignment horizontal="center" vertical="center" textRotation="90" wrapText="1"/>
      <protection locked="0"/>
    </xf>
    <xf numFmtId="0" fontId="21" fillId="0" borderId="8" xfId="0" applyFont="1" applyBorder="1" applyAlignment="1" applyProtection="1">
      <alignment horizontal="center" vertical="center" textRotation="90" wrapText="1"/>
      <protection locked="0"/>
    </xf>
    <xf numFmtId="0" fontId="21" fillId="0" borderId="11" xfId="0" applyFont="1" applyBorder="1" applyAlignment="1" applyProtection="1">
      <alignment horizontal="center" vertical="center" textRotation="90" wrapText="1"/>
      <protection locked="0"/>
    </xf>
    <xf numFmtId="0" fontId="21" fillId="0" borderId="12" xfId="0" applyFont="1" applyBorder="1" applyAlignment="1" applyProtection="1">
      <alignment horizontal="center" vertical="center" textRotation="90" wrapText="1"/>
      <protection locked="0"/>
    </xf>
    <xf numFmtId="0" fontId="18" fillId="0" borderId="7" xfId="0" applyFont="1" applyBorder="1" applyAlignment="1" applyProtection="1">
      <alignment horizontal="center" vertical="center" textRotation="90" wrapText="1"/>
      <protection locked="0"/>
    </xf>
    <xf numFmtId="0" fontId="18" fillId="0" borderId="11" xfId="0" applyFont="1" applyBorder="1" applyAlignment="1" applyProtection="1">
      <alignment horizontal="center" vertical="center" textRotation="90"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14" xfId="0" applyFont="1" applyBorder="1" applyAlignment="1" applyProtection="1">
      <alignment horizontal="center" vertical="center" wrapText="1"/>
      <protection locked="0"/>
    </xf>
    <xf numFmtId="0" fontId="25" fillId="0" borderId="17" xfId="0" applyFont="1" applyBorder="1" applyAlignment="1" applyProtection="1">
      <alignment horizontal="center" vertical="center" wrapText="1"/>
      <protection locked="0"/>
    </xf>
    <xf numFmtId="0" fontId="25" fillId="0" borderId="15" xfId="0" applyFont="1" applyBorder="1" applyAlignment="1" applyProtection="1">
      <alignment horizontal="center" vertical="center" wrapText="1"/>
      <protection locked="0"/>
    </xf>
    <xf numFmtId="0" fontId="25" fillId="0" borderId="16" xfId="0" applyFont="1" applyBorder="1" applyAlignment="1" applyProtection="1">
      <alignment horizontal="center" vertical="center" wrapText="1"/>
      <protection locked="0"/>
    </xf>
    <xf numFmtId="0" fontId="25" fillId="0" borderId="18" xfId="0" applyFont="1" applyBorder="1" applyAlignment="1" applyProtection="1">
      <alignment horizontal="center" vertical="center" wrapText="1"/>
      <protection locked="0"/>
    </xf>
    <xf numFmtId="0" fontId="25" fillId="0" borderId="18" xfId="0" applyFont="1" applyBorder="1" applyAlignment="1" applyProtection="1">
      <alignment horizontal="center" vertical="center"/>
      <protection locked="0"/>
    </xf>
    <xf numFmtId="0" fontId="25" fillId="0" borderId="17" xfId="0" applyFont="1" applyBorder="1" applyAlignment="1" applyProtection="1">
      <alignment horizontal="center" vertical="center"/>
      <protection locked="0"/>
    </xf>
    <xf numFmtId="0" fontId="25" fillId="0" borderId="15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horizontal="center" vertical="center" textRotation="90"/>
      <protection locked="0"/>
    </xf>
    <xf numFmtId="0" fontId="30" fillId="0" borderId="9" xfId="0" applyFont="1" applyBorder="1" applyAlignment="1" applyProtection="1">
      <alignment horizontal="center" vertical="center" textRotation="90"/>
      <protection locked="0"/>
    </xf>
    <xf numFmtId="0" fontId="30" fillId="0" borderId="11" xfId="0" applyFont="1" applyBorder="1" applyAlignment="1" applyProtection="1">
      <alignment horizontal="center" vertical="center" textRotation="90"/>
      <protection locked="0"/>
    </xf>
    <xf numFmtId="0" fontId="30" fillId="0" borderId="13" xfId="0" applyFont="1" applyBorder="1" applyAlignment="1" applyProtection="1">
      <alignment horizontal="center" vertical="center" textRotation="90"/>
      <protection locked="0"/>
    </xf>
    <xf numFmtId="0" fontId="25" fillId="0" borderId="17" xfId="0" applyFont="1" applyBorder="1" applyAlignment="1" applyProtection="1">
      <alignment horizontal="center" vertical="center" textRotation="90" wrapText="1"/>
      <protection locked="0"/>
    </xf>
    <xf numFmtId="0" fontId="25" fillId="0" borderId="16" xfId="0" applyFont="1" applyBorder="1" applyAlignment="1" applyProtection="1">
      <alignment horizontal="center" vertical="center" textRotation="90" wrapText="1"/>
      <protection locked="0"/>
    </xf>
    <xf numFmtId="0" fontId="25" fillId="0" borderId="17" xfId="0" applyFont="1" applyBorder="1" applyAlignment="1" applyProtection="1">
      <alignment horizontal="center" vertical="center" textRotation="90"/>
      <protection locked="0"/>
    </xf>
    <xf numFmtId="0" fontId="25" fillId="0" borderId="16" xfId="0" applyFont="1" applyBorder="1" applyAlignment="1" applyProtection="1">
      <alignment horizontal="center" vertical="center" textRotation="90"/>
      <protection locked="0"/>
    </xf>
    <xf numFmtId="0" fontId="25" fillId="0" borderId="18" xfId="0" applyFont="1" applyBorder="1" applyAlignment="1" applyProtection="1">
      <alignment horizontal="center" vertical="center" textRotation="90" wrapText="1"/>
      <protection locked="0"/>
    </xf>
    <xf numFmtId="0" fontId="25" fillId="0" borderId="15" xfId="0" applyFont="1" applyBorder="1" applyAlignment="1" applyProtection="1">
      <alignment horizontal="center" vertical="center" textRotation="90"/>
      <protection locked="0"/>
    </xf>
    <xf numFmtId="0" fontId="30" fillId="2" borderId="7" xfId="0" applyFont="1" applyFill="1" applyBorder="1" applyAlignment="1" applyProtection="1">
      <alignment horizontal="center" vertical="center" textRotation="90" wrapText="1"/>
      <protection locked="0"/>
    </xf>
    <xf numFmtId="0" fontId="30" fillId="2" borderId="9" xfId="0" applyFont="1" applyFill="1" applyBorder="1" applyAlignment="1" applyProtection="1">
      <alignment horizontal="center" vertical="center" textRotation="90" wrapText="1"/>
      <protection locked="0"/>
    </xf>
    <xf numFmtId="0" fontId="27" fillId="0" borderId="7" xfId="0" applyFont="1" applyBorder="1" applyAlignment="1" applyProtection="1">
      <alignment horizontal="center" vertical="center" textRotation="90" wrapText="1"/>
      <protection locked="0"/>
    </xf>
    <xf numFmtId="0" fontId="27" fillId="0" borderId="9" xfId="0" applyFont="1" applyBorder="1" applyAlignment="1" applyProtection="1">
      <alignment horizontal="center" vertical="center" textRotation="90" wrapText="1"/>
      <protection locked="0"/>
    </xf>
    <xf numFmtId="0" fontId="27" fillId="0" borderId="11" xfId="0" applyFont="1" applyBorder="1" applyAlignment="1" applyProtection="1">
      <alignment horizontal="center" vertical="center" textRotation="90" wrapText="1"/>
      <protection locked="0"/>
    </xf>
    <xf numFmtId="0" fontId="27" fillId="0" borderId="13" xfId="0" applyFont="1" applyBorder="1" applyAlignment="1" applyProtection="1">
      <alignment horizontal="center" vertical="center" textRotation="90" wrapText="1"/>
      <protection locked="0"/>
    </xf>
    <xf numFmtId="0" fontId="25" fillId="0" borderId="21" xfId="0" applyFont="1" applyBorder="1" applyAlignment="1" applyProtection="1">
      <alignment horizontal="center" vertical="center" textRotation="90" wrapText="1"/>
      <protection locked="0"/>
    </xf>
    <xf numFmtId="0" fontId="25" fillId="0" borderId="22" xfId="0" applyFont="1" applyBorder="1" applyAlignment="1" applyProtection="1">
      <alignment horizontal="center" vertical="center" textRotation="90" wrapText="1"/>
      <protection locked="0"/>
    </xf>
    <xf numFmtId="0" fontId="36" fillId="0" borderId="17" xfId="0" applyFont="1" applyBorder="1" applyAlignment="1" applyProtection="1">
      <alignment horizontal="center" vertical="center" wrapText="1"/>
      <protection locked="0"/>
    </xf>
    <xf numFmtId="0" fontId="36" fillId="0" borderId="15" xfId="0" applyFont="1" applyBorder="1" applyAlignment="1" applyProtection="1">
      <alignment horizontal="center" vertical="center" wrapText="1"/>
      <protection locked="0"/>
    </xf>
    <xf numFmtId="0" fontId="36" fillId="0" borderId="16" xfId="0" applyFont="1" applyBorder="1" applyAlignment="1" applyProtection="1">
      <alignment horizontal="center" vertical="center" wrapText="1"/>
      <protection locked="0"/>
    </xf>
    <xf numFmtId="0" fontId="30" fillId="2" borderId="18" xfId="0" applyFont="1" applyFill="1" applyBorder="1" applyAlignment="1" applyProtection="1">
      <alignment horizontal="center" vertical="center" textRotation="90"/>
      <protection locked="0"/>
    </xf>
    <xf numFmtId="0" fontId="36" fillId="0" borderId="18" xfId="0" applyFont="1" applyBorder="1" applyAlignment="1" applyProtection="1">
      <alignment horizontal="center" vertical="center" wrapText="1"/>
      <protection locked="0"/>
    </xf>
    <xf numFmtId="0" fontId="25" fillId="0" borderId="15" xfId="0" applyFont="1" applyBorder="1" applyAlignment="1" applyProtection="1">
      <alignment horizontal="center" vertical="center" textRotation="90" wrapText="1"/>
      <protection locked="0"/>
    </xf>
    <xf numFmtId="0" fontId="36" fillId="0" borderId="18" xfId="0" applyFont="1" applyBorder="1" applyAlignment="1" applyProtection="1">
      <alignment horizontal="center" vertical="center" textRotation="90" wrapText="1"/>
      <protection locked="0"/>
    </xf>
    <xf numFmtId="0" fontId="41" fillId="0" borderId="17" xfId="0" applyFont="1" applyBorder="1" applyAlignment="1" applyProtection="1">
      <alignment horizontal="center" vertical="center" wrapText="1"/>
      <protection locked="0"/>
    </xf>
    <xf numFmtId="0" fontId="41" fillId="0" borderId="15" xfId="0" applyFont="1" applyBorder="1" applyAlignment="1" applyProtection="1">
      <alignment horizontal="center" vertical="center" wrapText="1"/>
      <protection locked="0"/>
    </xf>
    <xf numFmtId="0" fontId="41" fillId="0" borderId="1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61" fillId="0" borderId="8" xfId="0" applyFont="1" applyBorder="1" applyAlignment="1" applyProtection="1">
      <alignment horizontal="center" vertical="center" wrapText="1"/>
      <protection locked="0"/>
    </xf>
    <xf numFmtId="0" fontId="61" fillId="0" borderId="9" xfId="0" applyFont="1" applyBorder="1" applyAlignment="1" applyProtection="1">
      <alignment horizontal="center" vertical="center" wrapText="1"/>
      <protection locked="0"/>
    </xf>
    <xf numFmtId="0" fontId="61" fillId="0" borderId="12" xfId="0" applyFont="1" applyBorder="1" applyAlignment="1" applyProtection="1">
      <alignment horizontal="center" vertical="center" wrapText="1"/>
      <protection locked="0"/>
    </xf>
    <xf numFmtId="0" fontId="61" fillId="0" borderId="1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textRotation="90" wrapText="1"/>
      <protection locked="0"/>
    </xf>
    <xf numFmtId="0" fontId="2" fillId="0" borderId="14" xfId="0" applyFont="1" applyBorder="1" applyAlignment="1" applyProtection="1">
      <alignment horizontal="center" vertical="center" textRotation="90" wrapText="1"/>
      <protection locked="0"/>
    </xf>
    <xf numFmtId="0" fontId="13" fillId="2" borderId="16" xfId="0" applyFont="1" applyFill="1" applyBorder="1" applyAlignment="1" applyProtection="1">
      <alignment horizontal="center" vertical="center" textRotation="90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 textRotation="90" wrapText="1"/>
      <protection locked="0"/>
    </xf>
    <xf numFmtId="0" fontId="2" fillId="0" borderId="18" xfId="0" applyFont="1" applyBorder="1" applyAlignment="1" applyProtection="1">
      <alignment horizontal="center" vertical="center" textRotation="90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textRotation="90" wrapText="1"/>
      <protection locked="0"/>
    </xf>
    <xf numFmtId="0" fontId="18" fillId="0" borderId="16" xfId="0" applyFont="1" applyBorder="1" applyAlignment="1" applyProtection="1">
      <alignment horizontal="center" vertical="center" textRotation="90" wrapText="1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19" xfId="0" applyFont="1" applyBorder="1" applyAlignment="1" applyProtection="1">
      <alignment horizontal="left" vertical="top"/>
      <protection locked="0"/>
    </xf>
    <xf numFmtId="0" fontId="44" fillId="0" borderId="0" xfId="0" applyFont="1" applyAlignment="1" applyProtection="1">
      <alignment horizontal="center" vertical="center" textRotation="90" wrapText="1"/>
      <protection locked="0"/>
    </xf>
    <xf numFmtId="0" fontId="13" fillId="2" borderId="7" xfId="0" applyFont="1" applyFill="1" applyBorder="1" applyAlignment="1" applyProtection="1">
      <alignment horizontal="center" vertical="center" textRotation="90" wrapText="1"/>
      <protection locked="0"/>
    </xf>
    <xf numFmtId="0" fontId="13" fillId="2" borderId="8" xfId="0" applyFont="1" applyFill="1" applyBorder="1" applyAlignment="1" applyProtection="1">
      <alignment horizontal="center" vertical="center" textRotation="90" wrapText="1"/>
      <protection locked="0"/>
    </xf>
    <xf numFmtId="0" fontId="13" fillId="2" borderId="11" xfId="0" applyFont="1" applyFill="1" applyBorder="1" applyAlignment="1" applyProtection="1">
      <alignment horizontal="center" vertical="center" textRotation="90" wrapText="1"/>
      <protection locked="0"/>
    </xf>
    <xf numFmtId="0" fontId="13" fillId="2" borderId="12" xfId="0" applyFont="1" applyFill="1" applyBorder="1" applyAlignment="1" applyProtection="1">
      <alignment horizontal="center" vertical="center" textRotation="90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wrapText="1"/>
      <protection locked="0"/>
    </xf>
    <xf numFmtId="0" fontId="44" fillId="0" borderId="0" xfId="0" applyFont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onnections" Target="connections.xml"/><Relationship Id="rId30" Type="http://schemas.openxmlformats.org/officeDocument/2006/relationships/powerPivotData" Target="model/item.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СОЦИАЛЬНЫЕ ОТНОШЕНИЯ. ФОРМИРОВАНИЕ ОСНОВ ГРАЖДАНСТВЕННОСТИ И ПАТРИОТИЗМА</a:t>
            </a:r>
          </a:p>
          <a:p>
            <a:pPr>
              <a:defRPr sz="1200"/>
            </a:pPr>
            <a:r>
              <a:rPr lang="ru-RU" sz="1200"/>
              <a:t>(начало года)</a:t>
            </a:r>
          </a:p>
        </c:rich>
      </c:tx>
      <c:layout>
        <c:manualLayout>
          <c:xMode val="edge"/>
          <c:yMode val="edge"/>
          <c:x val="0.20511038624205399"/>
          <c:y val="2.509935160008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'СК-1'!$C$39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'СК-1'!$E$36:$G$37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'СК-1'!$E$39:$G$39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C-4ECE-8F8A-674427F60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440"/>
        <c:axId val="642006080"/>
        <c:axId val="0"/>
      </c:bar3DChart>
      <c:catAx>
        <c:axId val="64200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080"/>
        <c:crosses val="autoZero"/>
        <c:auto val="1"/>
        <c:lblAlgn val="ctr"/>
        <c:lblOffset val="100"/>
        <c:noMultiLvlLbl val="0"/>
      </c:catAx>
      <c:valAx>
        <c:axId val="6420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МАТЕМАТИЧЕСКИЕ ПРЕДСТАВЛЕНИЯ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9-44AF-A351-0829670D5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0805792"/>
        <c:axId val="1680804352"/>
        <c:axId val="0"/>
      </c:bar3DChart>
      <c:catAx>
        <c:axId val="16808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0804352"/>
        <c:crosses val="autoZero"/>
        <c:auto val="1"/>
        <c:lblAlgn val="ctr"/>
        <c:lblOffset val="100"/>
        <c:noMultiLvlLbl val="0"/>
      </c:catAx>
      <c:valAx>
        <c:axId val="168080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0805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МАТЕМАТИЧЕСКИЕ ПРЕДСТАВЛЕНИЯ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'ПР-2'!$D$42:$F$42</c:f>
              <c:numCache>
                <c:formatCode>0.0</c:formatCode>
                <c:ptCount val="3"/>
                <c:pt idx="0">
                  <c:v>33.333333333333336</c:v>
                </c:pt>
                <c:pt idx="1">
                  <c:v>66.666666666666671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B4-4690-89E5-6C20023EC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48877760"/>
        <c:axId val="1654768872"/>
        <c:axId val="0"/>
      </c:bar3DChart>
      <c:catAx>
        <c:axId val="164887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4768872"/>
        <c:crosses val="autoZero"/>
        <c:auto val="1"/>
        <c:lblAlgn val="ctr"/>
        <c:lblOffset val="100"/>
        <c:noMultiLvlLbl val="0"/>
      </c:catAx>
      <c:valAx>
        <c:axId val="1654768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8877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ПР'!$B$7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ПР'!$C$6:$E$6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3</c:v>
                </c:pt>
              </c:strCache>
            </c:strRef>
          </c:cat>
          <c:val>
            <c:numRef>
              <c:f>'ИТОГ ПР'!$C$7:$E$7</c:f>
              <c:numCache>
                <c:formatCode>0.00</c:formatCode>
                <c:ptCount val="3"/>
                <c:pt idx="0">
                  <c:v>0.81249999999999978</c:v>
                </c:pt>
                <c:pt idx="1">
                  <c:v>2.8000000000000003</c:v>
                </c:pt>
                <c:pt idx="2">
                  <c:v>1.8062499999999999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03-427F-89D5-52FFBD68486A}"/>
            </c:ext>
          </c:extLst>
        </c:ser>
        <c:ser>
          <c:idx val="1"/>
          <c:order val="1"/>
          <c:tx>
            <c:strRef>
              <c:f>'ИТОГ ПР'!$B$8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ПР'!$C$6:$E$6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3</c:v>
                </c:pt>
              </c:strCache>
            </c:strRef>
          </c:cat>
          <c:val>
            <c:numRef>
              <c:f>'ИТОГ ПР'!$C$8:$E$8</c:f>
              <c:numCache>
                <c:formatCode>0.00</c:formatCode>
                <c:ptCount val="3"/>
                <c:pt idx="0">
                  <c:v>1.1666666666666665</c:v>
                </c:pt>
                <c:pt idx="1">
                  <c:v>3.6444444444444444</c:v>
                </c:pt>
                <c:pt idx="2">
                  <c:v>2.4055555555555554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03-427F-89D5-52FFBD684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3138976"/>
        <c:axId val="1683141136"/>
        <c:axId val="0"/>
      </c:bar3DChart>
      <c:catAx>
        <c:axId val="168313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3141136"/>
        <c:crosses val="autoZero"/>
        <c:auto val="1"/>
        <c:lblAlgn val="ctr"/>
        <c:lblOffset val="100"/>
        <c:noMultiLvlLbl val="0"/>
      </c:catAx>
      <c:valAx>
        <c:axId val="168314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313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'РР-1'!$B$38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'РР-1'!$D$36:$F$36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'РР-1'!$D$38:$F$38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6-45CD-8A16-65D4A44C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6428200"/>
        <c:axId val="1686426760"/>
        <c:axId val="0"/>
      </c:bar3DChart>
      <c:catAx>
        <c:axId val="168642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6426760"/>
        <c:crosses val="autoZero"/>
        <c:auto val="1"/>
        <c:lblAlgn val="ctr"/>
        <c:lblOffset val="100"/>
        <c:noMultiLvlLbl val="0"/>
      </c:catAx>
      <c:valAx>
        <c:axId val="1686426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6428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'РР-1'!$B$44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'РР-1'!$D$42:$F$42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'РР-1'!$D$44:$F$44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23-47B7-B2D9-1A66ED8E6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5790016"/>
        <c:axId val="755790736"/>
        <c:axId val="0"/>
      </c:bar3DChart>
      <c:catAx>
        <c:axId val="75579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55790736"/>
        <c:crosses val="autoZero"/>
        <c:auto val="1"/>
        <c:lblAlgn val="ctr"/>
        <c:lblOffset val="100"/>
        <c:noMultiLvlLbl val="0"/>
      </c:catAx>
      <c:valAx>
        <c:axId val="75579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5579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ЗВУКОВАЯ КУЛЬТУРА РЕЧИ.</a:t>
            </a:r>
          </a:p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</a:t>
            </a: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F3-4E36-B14C-56DE8F11D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56745848"/>
        <c:axId val="1656748008"/>
        <c:axId val="0"/>
      </c:bar3DChart>
      <c:catAx>
        <c:axId val="1656745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56748008"/>
        <c:crosses val="autoZero"/>
        <c:auto val="1"/>
        <c:lblAlgn val="ctr"/>
        <c:lblOffset val="100"/>
        <c:noMultiLvlLbl val="0"/>
      </c:catAx>
      <c:valAx>
        <c:axId val="1656748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56745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ЗВУКОВАЯ КУЛЬТУРА РЕЧИ.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'РР-2'!$D$40:$F$40</c:f>
              <c:numCache>
                <c:formatCode>0.0</c:formatCode>
                <c:ptCount val="3"/>
                <c:pt idx="0">
                  <c:v>33.333333333333336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CB7-B05A-E2EF92F6C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47846992"/>
        <c:axId val="1647847712"/>
        <c:axId val="0"/>
      </c:bar3DChart>
      <c:catAx>
        <c:axId val="164784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47847712"/>
        <c:crosses val="autoZero"/>
        <c:auto val="1"/>
        <c:lblAlgn val="ctr"/>
        <c:lblOffset val="100"/>
        <c:noMultiLvlLbl val="0"/>
      </c:catAx>
      <c:valAx>
        <c:axId val="164784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47846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altLang="en-US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ГРАММАТИЧЕСКИЙ СТРОЙ</a:t>
            </a:r>
          </a:p>
          <a:p>
            <a:pPr>
              <a:defRPr/>
            </a:pPr>
            <a:r>
              <a:rPr lang="ru-RU" altLang="en-US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'РР-3'!$B$35:$F$35</c:f>
              <c:strCache>
                <c:ptCount val="5"/>
                <c:pt idx="0">
                  <c:v>%</c:v>
                </c:pt>
                <c:pt idx="1">
                  <c:v>100</c:v>
                </c:pt>
                <c:pt idx="2">
                  <c:v>0</c:v>
                </c:pt>
                <c:pt idx="3">
                  <c:v>0,0</c:v>
                </c:pt>
                <c:pt idx="4">
                  <c:v>0,0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'РР-3'!$D$35:$F$35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5-45D7-8542-F22FDE4B1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2688968"/>
        <c:axId val="1682687528"/>
        <c:axId val="0"/>
      </c:bar3DChart>
      <c:catAx>
        <c:axId val="168268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2687528"/>
        <c:crosses val="autoZero"/>
        <c:auto val="1"/>
        <c:lblAlgn val="ctr"/>
        <c:lblOffset val="100"/>
        <c:noMultiLvlLbl val="0"/>
      </c:catAx>
      <c:valAx>
        <c:axId val="1682687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2688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ГРАММАТИЧЕСКИЙ СТРОЙ</a:t>
            </a:r>
          </a:p>
          <a:p>
            <a:pPr>
              <a:defRPr/>
            </a:pPr>
            <a:r>
              <a:rPr lang="ru-RU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'РР-3'!$B$40:$F$40</c:f>
              <c:strCache>
                <c:ptCount val="5"/>
                <c:pt idx="0">
                  <c:v>%</c:v>
                </c:pt>
                <c:pt idx="1">
                  <c:v>100</c:v>
                </c:pt>
                <c:pt idx="2">
                  <c:v>0,0</c:v>
                </c:pt>
                <c:pt idx="3">
                  <c:v>0,0</c:v>
                </c:pt>
                <c:pt idx="4">
                  <c:v>0,0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'РР-3'!$D$40:$F$40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8-4448-91F9-9FE9BFC4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3048688"/>
        <c:axId val="1683047968"/>
        <c:axId val="0"/>
      </c:bar3DChart>
      <c:catAx>
        <c:axId val="168304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3047968"/>
        <c:crosses val="autoZero"/>
        <c:auto val="1"/>
        <c:lblAlgn val="ctr"/>
        <c:lblOffset val="100"/>
        <c:noMultiLvlLbl val="0"/>
      </c:catAx>
      <c:valAx>
        <c:axId val="168304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304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СВЯЗНАЯ РЕЧЬ.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ИНТЕРЕС К ХУДОЖЕСТВЕННОЙ ЛИТЕРАТУРЕ 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2-43A9-9FF3-1536C0372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3486768"/>
        <c:axId val="753487128"/>
        <c:axId val="0"/>
      </c:bar3DChart>
      <c:catAx>
        <c:axId val="75348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53487128"/>
        <c:crosses val="autoZero"/>
        <c:auto val="1"/>
        <c:lblAlgn val="ctr"/>
        <c:lblOffset val="100"/>
        <c:noMultiLvlLbl val="0"/>
      </c:catAx>
      <c:valAx>
        <c:axId val="75348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5348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СОЦИАЛЬНЫЕ ОТНОШЕНИЯ. ФОРМИРОВАНИЕ ОСНОВ ГРАЖДАНСТВЕННОСТИ И ПАТРИОТИЗМА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layout>
        <c:manualLayout>
          <c:xMode val="edge"/>
          <c:yMode val="edge"/>
          <c:x val="0.161020367009478"/>
          <c:y val="2.7546296296296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'СК-1'!$C$45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'СК-1'!$E$43:$G$43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'СК-1'!$E$45:$G$45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9-4F66-8C6A-A96C73DFB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800"/>
        <c:axId val="642002120"/>
        <c:axId val="0"/>
      </c:bar3DChart>
      <c:catAx>
        <c:axId val="64200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2120"/>
        <c:crosses val="autoZero"/>
        <c:auto val="1"/>
        <c:lblAlgn val="ctr"/>
        <c:lblOffset val="100"/>
        <c:noMultiLvlLbl val="0"/>
      </c:catAx>
      <c:valAx>
        <c:axId val="64200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СВЯЗНАЯ РЕЧЬ.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ИНТЕРЕС К ХУДОЖЕСТВЕННОЙ ЛИТЕРАТУРЕ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'РР-4'!$E$42:$G$42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36-47F7-876F-74AE0704A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2043112"/>
        <c:axId val="1682044192"/>
        <c:axId val="0"/>
      </c:bar3DChart>
      <c:catAx>
        <c:axId val="1682043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2044192"/>
        <c:crosses val="autoZero"/>
        <c:auto val="1"/>
        <c:lblAlgn val="ctr"/>
        <c:lblOffset val="100"/>
        <c:noMultiLvlLbl val="0"/>
      </c:catAx>
      <c:valAx>
        <c:axId val="168204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2043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ПОДГОТОВКА К ОБУЧЕНИЕ ГРАМОТЕ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'РР-5'!$C$36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'РР-5'!$E$34:$G$34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'РР-5'!$E$36:$G$36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A9-42C0-828A-9ECDFB93C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2845744"/>
        <c:axId val="752843224"/>
        <c:axId val="0"/>
      </c:bar3DChart>
      <c:catAx>
        <c:axId val="75284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52843224"/>
        <c:crosses val="autoZero"/>
        <c:auto val="1"/>
        <c:lblAlgn val="ctr"/>
        <c:lblOffset val="100"/>
        <c:noMultiLvlLbl val="0"/>
      </c:catAx>
      <c:valAx>
        <c:axId val="752843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5284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ПОДГОТОВКА К ОБУЧЕНИЮ ГРАМОТЕ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'РР-5'!$C$42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'РР-5'!$E$40:$G$40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'РР-5'!$E$42:$G$42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65-4E43-BE6B-0515C2B6D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9682944"/>
        <c:axId val="1689684024"/>
        <c:axId val="0"/>
      </c:bar3DChart>
      <c:catAx>
        <c:axId val="168968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9684024"/>
        <c:crosses val="autoZero"/>
        <c:auto val="1"/>
        <c:lblAlgn val="ctr"/>
        <c:lblOffset val="100"/>
        <c:noMultiLvlLbl val="0"/>
      </c:catAx>
      <c:valAx>
        <c:axId val="168968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968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РР'!$A$6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'ИТОГ РР'!$B$5:$G$5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'ИТОГ РР'!$B$6:$G$6</c:f>
              <c:numCache>
                <c:formatCode>0.00</c:formatCode>
                <c:ptCount val="6"/>
                <c:pt idx="0">
                  <c:v>0.89393939393939414</c:v>
                </c:pt>
                <c:pt idx="1">
                  <c:v>0.93333333333333324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0.36545454545454548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E-462C-91B4-9D51D44410AA}"/>
            </c:ext>
          </c:extLst>
        </c:ser>
        <c:ser>
          <c:idx val="1"/>
          <c:order val="1"/>
          <c:tx>
            <c:strRef>
              <c:f>'ИТОГ РР'!$A$7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'ИТОГ РР'!$B$5:$G$5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'ИТОГ РР'!$B$7:$G$7</c:f>
              <c:numCache>
                <c:formatCode>0.00</c:formatCode>
                <c:ptCount val="6"/>
                <c:pt idx="0">
                  <c:v>1.303030303030303</c:v>
                </c:pt>
                <c:pt idx="1">
                  <c:v>1.2666666666666668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0.51393939393939392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AE-462C-91B4-9D51D4441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9324944"/>
        <c:axId val="1789331064"/>
        <c:axId val="0"/>
      </c:bar3DChart>
      <c:catAx>
        <c:axId val="178932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789331064"/>
        <c:crosses val="autoZero"/>
        <c:auto val="1"/>
        <c:lblAlgn val="ctr"/>
        <c:lblOffset val="100"/>
        <c:noMultiLvlLbl val="0"/>
      </c:catAx>
      <c:valAx>
        <c:axId val="1789331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78932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'ХЭ-1'!$B$37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'ХЭ-1'!$D$35:$F$35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'ХЭ-1'!$D$37:$F$37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95-4303-A5A8-03B2B9437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0769584"/>
        <c:axId val="1680769224"/>
        <c:axId val="0"/>
      </c:bar3DChart>
      <c:catAx>
        <c:axId val="168076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0769224"/>
        <c:crosses val="autoZero"/>
        <c:auto val="1"/>
        <c:lblAlgn val="ctr"/>
        <c:lblOffset val="100"/>
        <c:noMultiLvlLbl val="0"/>
      </c:catAx>
      <c:valAx>
        <c:axId val="1680769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076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'ХЭ-1'!$D$42:$F$42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74-4370-9423-C84873E7B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90918040"/>
        <c:axId val="1690918760"/>
        <c:axId val="0"/>
      </c:bar3DChart>
      <c:catAx>
        <c:axId val="169091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90918760"/>
        <c:crosses val="autoZero"/>
        <c:auto val="1"/>
        <c:lblAlgn val="ctr"/>
        <c:lblOffset val="100"/>
        <c:noMultiLvlLbl val="0"/>
      </c:catAx>
      <c:valAx>
        <c:axId val="1690918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9091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'ХЭ-2'!$E$36:$G$36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2-4794-8649-264B47E84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89325304"/>
        <c:axId val="1789327104"/>
        <c:axId val="0"/>
      </c:bar3DChart>
      <c:catAx>
        <c:axId val="1789325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789327104"/>
        <c:crosses val="autoZero"/>
        <c:auto val="1"/>
        <c:lblAlgn val="ctr"/>
        <c:lblOffset val="100"/>
        <c:noMultiLvlLbl val="0"/>
      </c:catAx>
      <c:valAx>
        <c:axId val="178932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789325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ДЕЯТЕЛЬНОСТЬ</a:t>
            </a:r>
          </a:p>
          <a:p>
            <a:pPr>
              <a:defRPr/>
            </a:pPr>
            <a:r>
              <a:rPr lang="ru-RU"/>
              <a:t>(конец</a:t>
            </a:r>
            <a:r>
              <a:rPr lang="ru-RU" baseline="0"/>
              <a:t> года)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'ХЭ-2'!$E$40:$G$40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'ХЭ-2'!$E$42:$G$42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6A-4257-BE28-6D19D4AC4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6233016"/>
        <c:axId val="846234096"/>
        <c:axId val="0"/>
      </c:bar3DChart>
      <c:catAx>
        <c:axId val="846233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846234096"/>
        <c:crosses val="autoZero"/>
        <c:auto val="1"/>
        <c:lblAlgn val="ctr"/>
        <c:lblOffset val="100"/>
        <c:noMultiLvlLbl val="0"/>
      </c:catAx>
      <c:valAx>
        <c:axId val="84623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846233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ИЗОБРАЗИТЕЛЬНАЯ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'ХЭ-3'!$D$36:$F$36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8A-4D88-B296-7D04C5F21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47684168"/>
        <c:axId val="1647684528"/>
        <c:axId val="0"/>
      </c:bar3DChart>
      <c:catAx>
        <c:axId val="1647684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47684528"/>
        <c:crosses val="autoZero"/>
        <c:auto val="1"/>
        <c:lblAlgn val="ctr"/>
        <c:lblOffset val="100"/>
        <c:noMultiLvlLbl val="0"/>
      </c:catAx>
      <c:valAx>
        <c:axId val="164768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47684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ИЗОБРАЗИТЕЛЬНАЯ ДЕЯТЕЛЬНОСТЬ</a:t>
            </a:r>
          </a:p>
          <a:p>
            <a:pPr>
              <a:defRPr/>
            </a:pPr>
            <a:r>
              <a:rPr lang="ru-RU"/>
              <a:t>(конец</a:t>
            </a:r>
            <a:r>
              <a:rPr lang="ru-RU" baseline="0"/>
              <a:t> года)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'ХЭ-3'!$D$42:$F$42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46-49B4-B018-6C708514E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4903640"/>
        <c:axId val="754906160"/>
        <c:axId val="0"/>
      </c:bar3DChart>
      <c:catAx>
        <c:axId val="754903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54906160"/>
        <c:crosses val="autoZero"/>
        <c:auto val="1"/>
        <c:lblAlgn val="ctr"/>
        <c:lblOffset val="100"/>
        <c:noMultiLvlLbl val="0"/>
      </c:catAx>
      <c:valAx>
        <c:axId val="75490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54903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ТРУДОВОЙ ВОСПИТАНИЕ</a:t>
            </a:r>
          </a:p>
          <a:p>
            <a:pPr>
              <a:defRPr sz="1200"/>
            </a:pPr>
            <a:r>
              <a:rPr lang="ru-RU" sz="1200"/>
              <a:t>(начало года)</a:t>
            </a:r>
          </a:p>
        </c:rich>
      </c:tx>
      <c:layout>
        <c:manualLayout>
          <c:xMode val="edge"/>
          <c:yMode val="edge"/>
          <c:x val="0.31499153282793102"/>
          <c:y val="2.12110518475209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'СК-2'!$E$33:$G$34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E-4B8D-91B9-05F50F148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440"/>
        <c:axId val="642006080"/>
        <c:axId val="0"/>
      </c:bar3DChart>
      <c:catAx>
        <c:axId val="64200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080"/>
        <c:crosses val="autoZero"/>
        <c:auto val="1"/>
        <c:lblAlgn val="ctr"/>
        <c:lblOffset val="100"/>
        <c:noMultiLvlLbl val="0"/>
      </c:catAx>
      <c:valAx>
        <c:axId val="6420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'ХЭ-4'!$E$36:$G$36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6-48B3-8DA5-3729D4D63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60960368"/>
        <c:axId val="860958568"/>
        <c:axId val="0"/>
      </c:bar3DChart>
      <c:catAx>
        <c:axId val="86096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860958568"/>
        <c:crosses val="autoZero"/>
        <c:auto val="1"/>
        <c:lblAlgn val="ctr"/>
        <c:lblOffset val="100"/>
        <c:noMultiLvlLbl val="0"/>
      </c:catAx>
      <c:valAx>
        <c:axId val="860958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86096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'ХЭ-4'!$E$42:$G$42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A-40A0-AD75-BCA1CE786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6235536"/>
        <c:axId val="846232656"/>
        <c:axId val="0"/>
      </c:bar3DChart>
      <c:catAx>
        <c:axId val="84623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846232656"/>
        <c:crosses val="autoZero"/>
        <c:auto val="1"/>
        <c:lblAlgn val="ctr"/>
        <c:lblOffset val="100"/>
        <c:noMultiLvlLbl val="0"/>
      </c:catAx>
      <c:valAx>
        <c:axId val="84623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84623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'ХЭ-5'!$D$36:$F$36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2-4E19-8C65-D6B58EDCD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60306928"/>
        <c:axId val="760307288"/>
        <c:axId val="0"/>
      </c:bar3DChart>
      <c:catAx>
        <c:axId val="76030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60307288"/>
        <c:crosses val="autoZero"/>
        <c:auto val="1"/>
        <c:lblAlgn val="ctr"/>
        <c:lblOffset val="100"/>
        <c:noMultiLvlLbl val="0"/>
      </c:catAx>
      <c:valAx>
        <c:axId val="760307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60306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'ХЭ-5'!$D$40:$F$40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'ХЭ-5'!$D$42:$F$42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4-466E-9C07-4B5F014F4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93933640"/>
        <c:axId val="1693939400"/>
        <c:axId val="0"/>
      </c:bar3DChart>
      <c:catAx>
        <c:axId val="1693933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93939400"/>
        <c:crosses val="autoZero"/>
        <c:auto val="1"/>
        <c:lblAlgn val="ctr"/>
        <c:lblOffset val="100"/>
        <c:noMultiLvlLbl val="0"/>
      </c:catAx>
      <c:valAx>
        <c:axId val="1693939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93933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'ХЭ-5'!$I$42:$K$42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'ХЭ-5'!$M$40:$O$40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'ХЭ-5'!$M$42:$O$42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1-4513-A401-69BA3DE38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4795088"/>
        <c:axId val="834791488"/>
        <c:axId val="0"/>
      </c:bar3DChart>
      <c:catAx>
        <c:axId val="83479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834791488"/>
        <c:crosses val="autoZero"/>
        <c:auto val="1"/>
        <c:lblAlgn val="ctr"/>
        <c:lblOffset val="100"/>
        <c:noMultiLvlLbl val="0"/>
      </c:catAx>
      <c:valAx>
        <c:axId val="83479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834795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'ХЭ-5'!$I$36:$K$36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'ХЭ-5'!$M$34:$O$34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'ХЭ-5'!$M$36:$O$36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8-4D91-861C-2A5B01317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6209888"/>
        <c:axId val="1686209528"/>
        <c:axId val="0"/>
      </c:bar3DChart>
      <c:catAx>
        <c:axId val="168620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6209528"/>
        <c:crosses val="autoZero"/>
        <c:auto val="1"/>
        <c:lblAlgn val="ctr"/>
        <c:lblOffset val="100"/>
        <c:noMultiLvlLbl val="0"/>
      </c:catAx>
      <c:valAx>
        <c:axId val="1686209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620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ХЭ'!$A$6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'ИТОГ ХЭ'!$B$5:$H$5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'ИТОГ ХЭ'!$B$6:$H$6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5-4086-B65C-D9B30C17EC75}"/>
            </c:ext>
          </c:extLst>
        </c:ser>
        <c:ser>
          <c:idx val="1"/>
          <c:order val="1"/>
          <c:tx>
            <c:strRef>
              <c:f>'ИТОГ ХЭ'!$A$7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'ИТОГ ХЭ'!$B$5:$H$5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</c:numCache>
            </c:numRef>
          </c:cat>
          <c:val>
            <c:numRef>
              <c:f>'ИТОГ ХЭ'!$B$7:$H$7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5-4086-B65C-D9B30C17E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5580392"/>
        <c:axId val="1685579672"/>
        <c:axId val="0"/>
      </c:bar3DChart>
      <c:catAx>
        <c:axId val="1685580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5579672"/>
        <c:crosses val="autoZero"/>
        <c:auto val="1"/>
        <c:lblAlgn val="ctr"/>
        <c:lblOffset val="100"/>
        <c:noMultiLvlLbl val="0"/>
      </c:catAx>
      <c:valAx>
        <c:axId val="1685579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85580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ОСНОВНАЯ ГИМНАСТИКА. ПОДВИЖНЫЕ И СПОРТИВНЫЕ ИГРЫ. СПОРТИВНЫЕ УПРАЖНЕНИЯ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'ФР-1'!$D$39:$F$39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A-424A-A304-6ADE38931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93938320"/>
        <c:axId val="1693938680"/>
        <c:axId val="0"/>
      </c:bar3DChart>
      <c:catAx>
        <c:axId val="169393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93938680"/>
        <c:crosses val="autoZero"/>
        <c:auto val="1"/>
        <c:lblAlgn val="ctr"/>
        <c:lblOffset val="100"/>
        <c:noMultiLvlLbl val="0"/>
      </c:catAx>
      <c:valAx>
        <c:axId val="1693938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9393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ОСНОВНАЯ ГИМНАСТИКА. ПОДВИЖНЫЕ И СПОРТИВНЫЕ ИГРЫ. СПОРТИВНЫЕ УПРАЖНЕНИЯ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'ФР-1'!$D$45:$F$45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0-405F-BC42-42714E963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50793672"/>
        <c:axId val="1650790792"/>
        <c:axId val="0"/>
      </c:bar3DChart>
      <c:catAx>
        <c:axId val="1650793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50790792"/>
        <c:crosses val="autoZero"/>
        <c:auto val="1"/>
        <c:lblAlgn val="ctr"/>
        <c:lblOffset val="100"/>
        <c:noMultiLvlLbl val="0"/>
      </c:catAx>
      <c:valAx>
        <c:axId val="1650790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50793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ОСНОВ ЗДОРОВОГО ОБРАЗА ЖИЗНИ. АКТИВНЫЙ ОТДЫХ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'ФР-2'!$D$36:$F$36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E-420D-90C3-CC5BF8663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64476528"/>
        <c:axId val="564478328"/>
        <c:axId val="0"/>
      </c:bar3DChart>
      <c:catAx>
        <c:axId val="56447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64478328"/>
        <c:crosses val="autoZero"/>
        <c:auto val="1"/>
        <c:lblAlgn val="ctr"/>
        <c:lblOffset val="100"/>
        <c:noMultiLvlLbl val="0"/>
      </c:catAx>
      <c:valAx>
        <c:axId val="564478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6447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ТРУДОВОЕ ВОСПИТАНИЕ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layout>
        <c:manualLayout>
          <c:xMode val="edge"/>
          <c:yMode val="edge"/>
          <c:x val="0.33047838050098799"/>
          <c:y val="1.5949507714672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'СК-2'!$C$41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'СК-2'!$E$39:$G$39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'СК-2'!$E$41:$G$41</c:f>
              <c:numCache>
                <c:formatCode>0.0</c:formatCode>
                <c:ptCount val="3"/>
                <c:pt idx="0">
                  <c:v>66.666666666666671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08-4A1C-A1AD-8B2B32571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2006800"/>
        <c:axId val="642002120"/>
        <c:axId val="0"/>
      </c:bar3DChart>
      <c:catAx>
        <c:axId val="64200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2120"/>
        <c:crosses val="autoZero"/>
        <c:auto val="1"/>
        <c:lblAlgn val="ctr"/>
        <c:lblOffset val="100"/>
        <c:noMultiLvlLbl val="0"/>
      </c:catAx>
      <c:valAx>
        <c:axId val="642002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42006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ФОРМИРОВАНИЕ ОСНОВ ЗДОРОВОГО ОБРАЗА ЖИЗНИ. АКТИВНЫЙ ОТДЫХ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'ФР-2'!$D$42:$F$42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F-460E-8067-0F03CBCED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50915064"/>
        <c:axId val="1650912904"/>
        <c:axId val="0"/>
      </c:bar3DChart>
      <c:catAx>
        <c:axId val="1650915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50912904"/>
        <c:crosses val="autoZero"/>
        <c:auto val="1"/>
        <c:lblAlgn val="ctr"/>
        <c:lblOffset val="100"/>
        <c:noMultiLvlLbl val="0"/>
      </c:catAx>
      <c:valAx>
        <c:axId val="1650912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650915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ФР'!$B$6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'ИТОГ ФР'!$C$5:$E$5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'ИТОГ ФР'!$C$6:$E$6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4-484D-8F2E-1B218F601D03}"/>
            </c:ext>
          </c:extLst>
        </c:ser>
        <c:ser>
          <c:idx val="1"/>
          <c:order val="1"/>
          <c:tx>
            <c:strRef>
              <c:f>'ИТОГ ФР'!$B$7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'ИТОГ ФР'!$C$5:$E$5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cat>
          <c:val>
            <c:numRef>
              <c:f>'ИТОГ ФР'!$C$7:$E$7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24-484D-8F2E-1B218F601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2665024"/>
        <c:axId val="752665384"/>
        <c:axId val="0"/>
      </c:bar3DChart>
      <c:catAx>
        <c:axId val="75266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52665384"/>
        <c:crosses val="autoZero"/>
        <c:auto val="1"/>
        <c:lblAlgn val="ctr"/>
        <c:lblOffset val="100"/>
        <c:noMultiLvlLbl val="0"/>
      </c:catAx>
      <c:valAx>
        <c:axId val="752665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75266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'ОБЩИЙ ИТОГ'!$A$7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'ОБЩИЙ ИТОГ'!$B$6:$G$6</c:f>
              <c:strCache>
                <c:ptCount val="6"/>
                <c:pt idx="0">
                  <c:v>СК</c:v>
                </c:pt>
                <c:pt idx="1">
                  <c:v>ПР</c:v>
                </c:pt>
                <c:pt idx="2">
                  <c:v>РР</c:v>
                </c:pt>
                <c:pt idx="3">
                  <c:v>ХЭ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'ОБЩИЙ ИТОГ'!$B$7:$G$7</c:f>
              <c:numCache>
                <c:formatCode>0.00</c:formatCode>
                <c:ptCount val="6"/>
                <c:pt idx="0">
                  <c:v>1.1934523809523807</c:v>
                </c:pt>
                <c:pt idx="1">
                  <c:v>1.8062499999999999</c:v>
                </c:pt>
                <c:pt idx="2">
                  <c:v>0.36545454545454548</c:v>
                </c:pt>
                <c:pt idx="3">
                  <c:v>0</c:v>
                </c:pt>
                <c:pt idx="4">
                  <c:v>0</c:v>
                </c:pt>
                <c:pt idx="5">
                  <c:v>0.67303138528138517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8A-4F36-B2D6-AB680666E154}"/>
            </c:ext>
          </c:extLst>
        </c:ser>
        <c:ser>
          <c:idx val="1"/>
          <c:order val="1"/>
          <c:tx>
            <c:strRef>
              <c:f>'ОБЩИЙ ИТОГ'!$A$8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'ОБЩИЙ ИТОГ'!$B$6:$G$6</c:f>
              <c:strCache>
                <c:ptCount val="6"/>
                <c:pt idx="0">
                  <c:v>СК</c:v>
                </c:pt>
                <c:pt idx="1">
                  <c:v>ПР</c:v>
                </c:pt>
                <c:pt idx="2">
                  <c:v>РР</c:v>
                </c:pt>
                <c:pt idx="3">
                  <c:v>ХЭ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'ОБЩИЙ ИТОГ'!$B$8:$G$8</c:f>
              <c:numCache>
                <c:formatCode>0.00</c:formatCode>
                <c:ptCount val="6"/>
                <c:pt idx="0">
                  <c:v>1.646825396825397</c:v>
                </c:pt>
                <c:pt idx="1">
                  <c:v>2.4055555555555554</c:v>
                </c:pt>
                <c:pt idx="2">
                  <c:v>0.51393939393939392</c:v>
                </c:pt>
                <c:pt idx="3">
                  <c:v>0</c:v>
                </c:pt>
                <c:pt idx="4">
                  <c:v>0</c:v>
                </c:pt>
                <c:pt idx="5">
                  <c:v>0.91326406926406922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8A-4F36-B2D6-AB680666E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19881584"/>
        <c:axId val="2119885184"/>
        <c:axId val="0"/>
      </c:bar3DChart>
      <c:catAx>
        <c:axId val="211988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119885184"/>
        <c:crosses val="autoZero"/>
        <c:auto val="1"/>
        <c:lblAlgn val="ctr"/>
        <c:lblOffset val="100"/>
        <c:noMultiLvlLbl val="0"/>
      </c:catAx>
      <c:valAx>
        <c:axId val="211988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2119881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40"/>
              <a:t>ФОРМИРОВАНИЕ БЕЗОПАСНОГО ПОВЕДЕНИЯЕ</a:t>
            </a:r>
          </a:p>
          <a:p>
            <a:pPr>
              <a:defRPr/>
            </a:pPr>
            <a:r>
              <a:rPr lang="ru-RU" sz="144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'СК-3'!$E$36:$G$36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9-4761-904E-83F087227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6221608"/>
        <c:axId val="626222328"/>
        <c:axId val="0"/>
      </c:bar3DChart>
      <c:catAx>
        <c:axId val="626221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26222328"/>
        <c:crosses val="autoZero"/>
        <c:auto val="1"/>
        <c:lblAlgn val="ctr"/>
        <c:lblOffset val="100"/>
        <c:noMultiLvlLbl val="0"/>
      </c:catAx>
      <c:valAx>
        <c:axId val="62622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26221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40"/>
              <a:t>ФОРМИРОВАНИЕ БЕЗОПАСНОГО ПОВЕДЕНИЯ</a:t>
            </a:r>
          </a:p>
          <a:p>
            <a:pPr>
              <a:defRPr/>
            </a:pPr>
            <a:r>
              <a:rPr lang="ru-RU" sz="144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'СК-3'!$E$42:$G$42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FB-4A00-8C9C-6EA89B528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1315784"/>
        <c:axId val="541313264"/>
        <c:axId val="0"/>
      </c:bar3DChart>
      <c:catAx>
        <c:axId val="541315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41313264"/>
        <c:crosses val="autoZero"/>
        <c:auto val="1"/>
        <c:lblAlgn val="ctr"/>
        <c:lblOffset val="100"/>
        <c:noMultiLvlLbl val="0"/>
      </c:catAx>
      <c:valAx>
        <c:axId val="54131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541315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68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Обобщение результатов педагогической диагностики по направлениям </a:t>
            </a:r>
          </a:p>
          <a:p>
            <a:pPr>
              <a:defRPr/>
            </a:pPr>
            <a:r>
              <a:rPr lang="ru-RU"/>
              <a:t>ОО «Социально-коммуникативное развитие»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68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'ИТОГ СК'!$B$7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'ИТОГ СК'!$C$6:$F$6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'ИТОГ СК'!$C$7:$F$7</c:f>
              <c:numCache>
                <c:formatCode>0.00</c:formatCode>
                <c:ptCount val="4"/>
                <c:pt idx="0">
                  <c:v>0.77083333333333326</c:v>
                </c:pt>
                <c:pt idx="1">
                  <c:v>2.8095238095238093</c:v>
                </c:pt>
                <c:pt idx="2">
                  <c:v>0</c:v>
                </c:pt>
                <c:pt idx="3">
                  <c:v>1.1934523809523807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A-4D31-9C3B-4FAB9ADFFC5C}"/>
            </c:ext>
          </c:extLst>
        </c:ser>
        <c:ser>
          <c:idx val="1"/>
          <c:order val="1"/>
          <c:tx>
            <c:strRef>
              <c:f>'ИТОГ СК'!$B$8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'ИТОГ СК'!$C$6:$F$6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'ИТОГ СК'!$C$8:$F$8</c:f>
              <c:numCache>
                <c:formatCode>0.00</c:formatCode>
                <c:ptCount val="4"/>
                <c:pt idx="0">
                  <c:v>1.0833333333333335</c:v>
                </c:pt>
                <c:pt idx="1">
                  <c:v>3.8571428571428572</c:v>
                </c:pt>
                <c:pt idx="2">
                  <c:v>0</c:v>
                </c:pt>
                <c:pt idx="3">
                  <c:v>1.646825396825397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A-4D31-9C3B-4FAB9ADFF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1071640"/>
        <c:axId val="631069840"/>
      </c:barChart>
      <c:catAx>
        <c:axId val="63107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31069840"/>
        <c:crosses val="autoZero"/>
        <c:auto val="1"/>
        <c:lblAlgn val="ctr"/>
        <c:lblOffset val="100"/>
        <c:noMultiLvlLbl val="0"/>
      </c:catAx>
      <c:valAx>
        <c:axId val="63106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63107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СЕНСОРНЫЕ ЭТАЛОНЫ И ПОЗНАВАТЕЛЬНЫЕ ДЕЙСТВИЯ. ОКРУЖАЮЩИЙ МИР. ПРИРОДА.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'ПР-1'!$D$39:$F$39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C-4B4F-8762-51D9D5C79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56701568"/>
        <c:axId val="1656696888"/>
        <c:axId val="0"/>
      </c:bar3DChart>
      <c:catAx>
        <c:axId val="165670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6696888"/>
        <c:crosses val="autoZero"/>
        <c:auto val="1"/>
        <c:lblAlgn val="ctr"/>
        <c:lblOffset val="100"/>
        <c:noMultiLvlLbl val="0"/>
      </c:catAx>
      <c:valAx>
        <c:axId val="1656696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670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СЕНСОРНЫЕ ЭТАЛОНЫ И ПОЗНАВАТЕЛЬНЫЕ ДЕЙСТВИЯ. ОКРУЖАЮЩИЙ МИР. ПРИРОДА.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'ПР-1'!$D$45:$F$45</c:f>
              <c:numCache>
                <c:formatCode>0.0</c:formatCode>
                <c:ptCount val="3"/>
                <c:pt idx="0">
                  <c:v>0</c:v>
                </c:pt>
                <c:pt idx="1">
                  <c:v>33.333333333333336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1-4585-88D7-6CAE9D856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0769944"/>
        <c:axId val="1680770304"/>
        <c:axId val="0"/>
      </c:bar3DChart>
      <c:catAx>
        <c:axId val="1680769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0770304"/>
        <c:crosses val="autoZero"/>
        <c:auto val="1"/>
        <c:lblAlgn val="ctr"/>
        <c:lblOffset val="100"/>
        <c:noMultiLvlLbl val="0"/>
      </c:catAx>
      <c:valAx>
        <c:axId val="168077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0769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image" Target="../media/image1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image" Target="../media/image16.png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image" Target="../media/image19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image" Target="../media/image20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7" Type="http://schemas.microsoft.com/office/2007/relationships/hdphoto" Target="../media/hdphoto1.wdp"/><Relationship Id="rId2" Type="http://schemas.openxmlformats.org/officeDocument/2006/relationships/chart" Target="../charts/chart28.xml"/><Relationship Id="rId1" Type="http://schemas.openxmlformats.org/officeDocument/2006/relationships/image" Target="../media/image21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image" Target="../media/image2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svg"/><Relationship Id="rId1" Type="http://schemas.openxmlformats.org/officeDocument/2006/relationships/image" Target="../media/image6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26.png"/><Relationship Id="rId4" Type="http://schemas.openxmlformats.org/officeDocument/2006/relationships/chart" Target="../charts/chart3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image" Target="../media/image28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268546</xdr:colOff>
      <xdr:row>13</xdr:row>
      <xdr:rowOff>99390</xdr:rowOff>
    </xdr:from>
    <xdr:to>
      <xdr:col>8</xdr:col>
      <xdr:colOff>410276</xdr:colOff>
      <xdr:row>19</xdr:row>
      <xdr:rowOff>185635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CC030D44-273F-AFCC-5A3F-509C80B26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24" y="3263347"/>
          <a:ext cx="1367556" cy="1336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323023</xdr:colOff>
      <xdr:row>13</xdr:row>
      <xdr:rowOff>107674</xdr:rowOff>
    </xdr:from>
    <xdr:to>
      <xdr:col>4</xdr:col>
      <xdr:colOff>49695</xdr:colOff>
      <xdr:row>16</xdr:row>
      <xdr:rowOff>17377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E2D3A4F-7464-A9A6-519C-D22A2034A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19" r="19167" b="52778"/>
        <a:stretch>
          <a:fillRect/>
        </a:stretch>
      </xdr:blipFill>
      <xdr:spPr>
        <a:xfrm>
          <a:off x="1548849" y="3271631"/>
          <a:ext cx="952498" cy="481203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4</xdr:col>
      <xdr:colOff>218965</xdr:colOff>
      <xdr:row>13</xdr:row>
      <xdr:rowOff>127142</xdr:rowOff>
    </xdr:from>
    <xdr:to>
      <xdr:col>5</xdr:col>
      <xdr:colOff>340594</xdr:colOff>
      <xdr:row>16</xdr:row>
      <xdr:rowOff>52413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8B4A575-BBEE-DBE1-DBC5-08D836E58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26" t="51250" r="26018"/>
        <a:stretch>
          <a:fillRect/>
        </a:stretch>
      </xdr:blipFill>
      <xdr:spPr>
        <a:xfrm>
          <a:off x="2670617" y="3291099"/>
          <a:ext cx="734542" cy="49677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345592</xdr:colOff>
      <xdr:row>11</xdr:row>
      <xdr:rowOff>159362</xdr:rowOff>
    </xdr:from>
    <xdr:to>
      <xdr:col>1</xdr:col>
      <xdr:colOff>249984</xdr:colOff>
      <xdr:row>15</xdr:row>
      <xdr:rowOff>114620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FBAA2E09-137D-E262-0D28-959F49BBE9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30" t="13047" r="50968" b="9821"/>
        <a:stretch>
          <a:fillRect/>
        </a:stretch>
      </xdr:blipFill>
      <xdr:spPr bwMode="auto">
        <a:xfrm rot="20979643">
          <a:off x="345592" y="2884340"/>
          <a:ext cx="517305" cy="775237"/>
        </a:xfrm>
        <a:prstGeom prst="rect">
          <a:avLst/>
        </a:prstGeom>
        <a:noFill/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325507</xdr:colOff>
      <xdr:row>22</xdr:row>
      <xdr:rowOff>103503</xdr:rowOff>
    </xdr:from>
    <xdr:to>
      <xdr:col>7</xdr:col>
      <xdr:colOff>156298</xdr:colOff>
      <xdr:row>41</xdr:row>
      <xdr:rowOff>35532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62A9A5C-9B0A-4F4B-8EBE-F5C3263DE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420" y="5271851"/>
          <a:ext cx="3508269" cy="35515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161923</xdr:colOff>
      <xdr:row>32</xdr:row>
      <xdr:rowOff>122237</xdr:rowOff>
    </xdr:from>
    <xdr:to>
      <xdr:col>24</xdr:col>
      <xdr:colOff>79374</xdr:colOff>
      <xdr:row>55</xdr:row>
      <xdr:rowOff>47625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B5FAC475-39B9-7732-61EE-F8ED90832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98423</xdr:colOff>
      <xdr:row>32</xdr:row>
      <xdr:rowOff>96837</xdr:rowOff>
    </xdr:from>
    <xdr:to>
      <xdr:col>46</xdr:col>
      <xdr:colOff>269874</xdr:colOff>
      <xdr:row>55</xdr:row>
      <xdr:rowOff>22225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74E68084-ADF8-DEC0-002D-7450FD2F8D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142875</xdr:colOff>
      <xdr:row>35</xdr:row>
      <xdr:rowOff>301625</xdr:rowOff>
    </xdr:from>
    <xdr:to>
      <xdr:col>29</xdr:col>
      <xdr:colOff>83559</xdr:colOff>
      <xdr:row>55</xdr:row>
      <xdr:rowOff>56674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8B8D655-9301-42DA-81ED-AD3A1AB2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00" y="9048750"/>
          <a:ext cx="2353683" cy="4279424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12471</xdr:colOff>
      <xdr:row>31</xdr:row>
      <xdr:rowOff>122464</xdr:rowOff>
    </xdr:from>
    <xdr:to>
      <xdr:col>10</xdr:col>
      <xdr:colOff>353786</xdr:colOff>
      <xdr:row>42</xdr:row>
      <xdr:rowOff>73401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8715873B-8A82-829F-F5C8-9478B1520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7828" y="7579178"/>
          <a:ext cx="1647601" cy="2549902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503464</xdr:colOff>
      <xdr:row>43</xdr:row>
      <xdr:rowOff>13606</xdr:rowOff>
    </xdr:from>
    <xdr:to>
      <xdr:col>4</xdr:col>
      <xdr:colOff>625928</xdr:colOff>
      <xdr:row>56</xdr:row>
      <xdr:rowOff>99785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1921E39F-B075-F61D-EDCA-A26DB248EA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205868</xdr:colOff>
      <xdr:row>42</xdr:row>
      <xdr:rowOff>182742</xdr:rowOff>
    </xdr:from>
    <xdr:to>
      <xdr:col>12</xdr:col>
      <xdr:colOff>226106</xdr:colOff>
      <xdr:row>56</xdr:row>
      <xdr:rowOff>95931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2B45E63B-DA68-FFB7-AC46-97DBFEE58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568324</xdr:colOff>
      <xdr:row>39</xdr:row>
      <xdr:rowOff>141287</xdr:rowOff>
    </xdr:from>
    <xdr:to>
      <xdr:col>16</xdr:col>
      <xdr:colOff>39346</xdr:colOff>
      <xdr:row>60</xdr:row>
      <xdr:rowOff>123825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F87F8EC7-009E-40E3-8F52-301E45159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25</xdr:col>
      <xdr:colOff>277811</xdr:colOff>
      <xdr:row>31</xdr:row>
      <xdr:rowOff>163465</xdr:rowOff>
    </xdr:from>
    <xdr:to>
      <xdr:col>31</xdr:col>
      <xdr:colOff>157344</xdr:colOff>
      <xdr:row>62</xdr:row>
      <xdr:rowOff>167800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54EC8B3-63AB-4AE2-AAB5-219FB4640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8089561" y="7926340"/>
          <a:ext cx="3880033" cy="6338460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16</xdr:col>
      <xdr:colOff>652461</xdr:colOff>
      <xdr:row>40</xdr:row>
      <xdr:rowOff>53975</xdr:rowOff>
    </xdr:from>
    <xdr:to>
      <xdr:col>26</xdr:col>
      <xdr:colOff>115676</xdr:colOff>
      <xdr:row>61</xdr:row>
      <xdr:rowOff>64173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AE2E6CD9-132C-4363-B412-0567E8404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337456</xdr:colOff>
      <xdr:row>32</xdr:row>
      <xdr:rowOff>174851</xdr:rowOff>
    </xdr:from>
    <xdr:to>
      <xdr:col>18</xdr:col>
      <xdr:colOff>421821</xdr:colOff>
      <xdr:row>50</xdr:row>
      <xdr:rowOff>81642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99F9685-340D-DE7B-835A-8EFEA05060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385080</xdr:colOff>
      <xdr:row>32</xdr:row>
      <xdr:rowOff>107269</xdr:rowOff>
    </xdr:from>
    <xdr:to>
      <xdr:col>30</xdr:col>
      <xdr:colOff>465404</xdr:colOff>
      <xdr:row>50</xdr:row>
      <xdr:rowOff>14060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8C373F9E-112E-B134-8B4C-FDEB53AE20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30</xdr:col>
      <xdr:colOff>444500</xdr:colOff>
      <xdr:row>30</xdr:row>
      <xdr:rowOff>158750</xdr:rowOff>
    </xdr:from>
    <xdr:to>
      <xdr:col>34</xdr:col>
      <xdr:colOff>411689</xdr:colOff>
      <xdr:row>50</xdr:row>
      <xdr:rowOff>105072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A961312-0F64-66D8-B16E-663834B34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00875" y="7651750"/>
          <a:ext cx="2380189" cy="4677072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346364</xdr:colOff>
      <xdr:row>31</xdr:row>
      <xdr:rowOff>185737</xdr:rowOff>
    </xdr:from>
    <xdr:to>
      <xdr:col>19</xdr:col>
      <xdr:colOff>86591</xdr:colOff>
      <xdr:row>50</xdr:row>
      <xdr:rowOff>103908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C2E436E7-69B9-F3A4-CA1E-500B06C62D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445076</xdr:colOff>
      <xdr:row>31</xdr:row>
      <xdr:rowOff>136380</xdr:rowOff>
    </xdr:from>
    <xdr:to>
      <xdr:col>32</xdr:col>
      <xdr:colOff>185303</xdr:colOff>
      <xdr:row>50</xdr:row>
      <xdr:rowOff>105709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F2720929-8373-3CD8-E7E9-CFD09033BA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32</xdr:col>
      <xdr:colOff>412750</xdr:colOff>
      <xdr:row>31</xdr:row>
      <xdr:rowOff>174625</xdr:rowOff>
    </xdr:from>
    <xdr:to>
      <xdr:col>36</xdr:col>
      <xdr:colOff>127707</xdr:colOff>
      <xdr:row>49</xdr:row>
      <xdr:rowOff>167799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0934059-2A9C-F56A-671C-1C5351C5D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59750" y="7699375"/>
          <a:ext cx="1974980" cy="4279424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7</xdr:row>
      <xdr:rowOff>166687</xdr:rowOff>
    </xdr:from>
    <xdr:to>
      <xdr:col>6</xdr:col>
      <xdr:colOff>476250</xdr:colOff>
      <xdr:row>26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7EADC13-02ED-9CC7-E637-23E96305B3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220806</xdr:colOff>
      <xdr:row>59</xdr:row>
      <xdr:rowOff>128239</xdr:rowOff>
    </xdr:from>
    <xdr:to>
      <xdr:col>12</xdr:col>
      <xdr:colOff>86590</xdr:colOff>
      <xdr:row>91</xdr:row>
      <xdr:rowOff>17319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1437AB2-3E9D-F9AE-FD8A-3A7A67741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76624" y="13671057"/>
          <a:ext cx="5788602" cy="598508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398318</xdr:colOff>
      <xdr:row>43</xdr:row>
      <xdr:rowOff>80673</xdr:rowOff>
    </xdr:from>
    <xdr:to>
      <xdr:col>7</xdr:col>
      <xdr:colOff>268432</xdr:colOff>
      <xdr:row>64</xdr:row>
      <xdr:rowOff>155864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E8CD434-3658-504C-A000-C6549B0FDB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605849</xdr:colOff>
      <xdr:row>43</xdr:row>
      <xdr:rowOff>95105</xdr:rowOff>
    </xdr:from>
    <xdr:to>
      <xdr:col>17</xdr:col>
      <xdr:colOff>190501</xdr:colOff>
      <xdr:row>64</xdr:row>
      <xdr:rowOff>17318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3C549B1-DAA9-90D9-9B0D-A0C801F82F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280146</xdr:colOff>
      <xdr:row>33</xdr:row>
      <xdr:rowOff>134472</xdr:rowOff>
    </xdr:from>
    <xdr:to>
      <xdr:col>12</xdr:col>
      <xdr:colOff>294638</xdr:colOff>
      <xdr:row>41</xdr:row>
      <xdr:rowOff>192183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E5F5C33-6835-CFE4-32FC-3A10E36E8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000" t="74583" r="1528" b="3472"/>
        <a:stretch>
          <a:fillRect/>
        </a:stretch>
      </xdr:blipFill>
      <xdr:spPr>
        <a:xfrm>
          <a:off x="6073587" y="8393207"/>
          <a:ext cx="2434963" cy="2276476"/>
        </a:xfrm>
        <a:prstGeom prst="rect">
          <a:avLst/>
        </a:prstGeom>
      </xdr:spPr>
    </xdr:pic>
    <xdr:clientData/>
  </xdr:twoCellAnchor>
  <xdr:twoCellAnchor>
    <xdr:from>
      <xdr:col>0</xdr:col>
      <xdr:colOff>272143</xdr:colOff>
      <xdr:row>43</xdr:row>
      <xdr:rowOff>86632</xdr:rowOff>
    </xdr:from>
    <xdr:to>
      <xdr:col>9</xdr:col>
      <xdr:colOff>222250</xdr:colOff>
      <xdr:row>69</xdr:row>
      <xdr:rowOff>95250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C284A12-2293-C132-0794-F063BF2876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557893</xdr:colOff>
      <xdr:row>43</xdr:row>
      <xdr:rowOff>102507</xdr:rowOff>
    </xdr:from>
    <xdr:to>
      <xdr:col>20</xdr:col>
      <xdr:colOff>254000</xdr:colOff>
      <xdr:row>69</xdr:row>
      <xdr:rowOff>111125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5017A6E-41A7-7E32-7372-D89664B765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158750</xdr:colOff>
      <xdr:row>39</xdr:row>
      <xdr:rowOff>247421</xdr:rowOff>
    </xdr:from>
    <xdr:to>
      <xdr:col>7</xdr:col>
      <xdr:colOff>561705</xdr:colOff>
      <xdr:row>52</xdr:row>
      <xdr:rowOff>151265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EA8C5EF-79A0-2388-CF6C-90E4DBCFD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4830" b="64167"/>
        <a:stretch>
          <a:fillRect/>
        </a:stretch>
      </xdr:blipFill>
      <xdr:spPr>
        <a:xfrm>
          <a:off x="3159125" y="10582046"/>
          <a:ext cx="2815955" cy="2618469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6</xdr:col>
      <xdr:colOff>543484</xdr:colOff>
      <xdr:row>32</xdr:row>
      <xdr:rowOff>158001</xdr:rowOff>
    </xdr:from>
    <xdr:to>
      <xdr:col>17</xdr:col>
      <xdr:colOff>437030</xdr:colOff>
      <xdr:row>52</xdr:row>
      <xdr:rowOff>134469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B48E4E06-A78B-BAAF-C39B-677B311EE6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218513</xdr:colOff>
      <xdr:row>32</xdr:row>
      <xdr:rowOff>158001</xdr:rowOff>
    </xdr:from>
    <xdr:to>
      <xdr:col>30</xdr:col>
      <xdr:colOff>414618</xdr:colOff>
      <xdr:row>52</xdr:row>
      <xdr:rowOff>134469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E45F84B1-F730-EE0C-33F2-588B9292A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428625</xdr:colOff>
      <xdr:row>30</xdr:row>
      <xdr:rowOff>89246</xdr:rowOff>
    </xdr:from>
    <xdr:to>
      <xdr:col>9</xdr:col>
      <xdr:colOff>75226</xdr:colOff>
      <xdr:row>37</xdr:row>
      <xdr:rowOff>111124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60543AB-2263-0D03-AE79-4C1F45148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34156" r="61484" b="31050"/>
        <a:stretch>
          <a:fillRect/>
        </a:stretch>
      </xdr:blipFill>
      <xdr:spPr>
        <a:xfrm>
          <a:off x="4635500" y="8026746"/>
          <a:ext cx="2202476" cy="1815753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16</xdr:col>
      <xdr:colOff>63500</xdr:colOff>
      <xdr:row>29</xdr:row>
      <xdr:rowOff>190184</xdr:rowOff>
    </xdr:from>
    <xdr:to>
      <xdr:col>20</xdr:col>
      <xdr:colOff>380860</xdr:colOff>
      <xdr:row>38</xdr:row>
      <xdr:rowOff>165654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FB5DA8C-A37C-5091-30F1-C8F9E9DD5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0" t="68056" r="61408" b="4305"/>
        <a:stretch>
          <a:fillRect/>
        </a:stretch>
      </xdr:blipFill>
      <xdr:spPr>
        <a:xfrm>
          <a:off x="11207750" y="7921309"/>
          <a:ext cx="2730360" cy="2182095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42812</xdr:colOff>
      <xdr:row>3</xdr:row>
      <xdr:rowOff>817222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5EE7F30-85D4-2D00-6BCD-E2BA2262D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1408" t="36667" b="35139"/>
        <a:stretch>
          <a:fillRect/>
        </a:stretch>
      </xdr:blipFill>
      <xdr:spPr>
        <a:xfrm>
          <a:off x="0" y="0"/>
          <a:ext cx="2439937" cy="1626847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</xdr:colOff>
      <xdr:row>31</xdr:row>
      <xdr:rowOff>15619</xdr:rowOff>
    </xdr:from>
    <xdr:to>
      <xdr:col>23</xdr:col>
      <xdr:colOff>15875</xdr:colOff>
      <xdr:row>49</xdr:row>
      <xdr:rowOff>63500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E68E25C-B14C-09B3-54B6-9503DD42B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673" b="50608"/>
        <a:stretch/>
      </xdr:blipFill>
      <xdr:spPr>
        <a:xfrm>
          <a:off x="12747625" y="8143619"/>
          <a:ext cx="2381250" cy="4397631"/>
        </a:xfrm>
        <a:prstGeom prst="rect">
          <a:avLst/>
        </a:prstGeom>
      </xdr:spPr>
    </xdr:pic>
    <xdr:clientData/>
  </xdr:twoCellAnchor>
  <xdr:twoCellAnchor>
    <xdr:from>
      <xdr:col>7</xdr:col>
      <xdr:colOff>344714</xdr:colOff>
      <xdr:row>31</xdr:row>
      <xdr:rowOff>168274</xdr:rowOff>
    </xdr:from>
    <xdr:to>
      <xdr:col>19</xdr:col>
      <xdr:colOff>174625</xdr:colOff>
      <xdr:row>50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73FBA8B-46AA-9CBC-4942-00F708E963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523875</xdr:colOff>
      <xdr:row>31</xdr:row>
      <xdr:rowOff>141060</xdr:rowOff>
    </xdr:from>
    <xdr:to>
      <xdr:col>34</xdr:col>
      <xdr:colOff>428741</xdr:colOff>
      <xdr:row>49</xdr:row>
      <xdr:rowOff>163286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21D1E54-F414-3453-A448-C5921D08A2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714375</xdr:colOff>
      <xdr:row>3</xdr:row>
      <xdr:rowOff>57150</xdr:rowOff>
    </xdr:to>
    <xdr:pic>
      <xdr:nvPicPr>
        <xdr:cNvPr id="3" name="Рисунок 2" descr="Открытая папка">
          <a:extLst>
            <a:ext uri="{FF2B5EF4-FFF2-40B4-BE49-F238E27FC236}">
              <a16:creationId xmlns:a16="http://schemas.microsoft.com/office/drawing/2014/main" id="{451C949E-3F69-8A28-A93C-44F2D098C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57200" y="0"/>
          <a:ext cx="704850" cy="7048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155013</xdr:colOff>
      <xdr:row>44</xdr:row>
      <xdr:rowOff>42208</xdr:rowOff>
    </xdr:from>
    <xdr:to>
      <xdr:col>7</xdr:col>
      <xdr:colOff>217581</xdr:colOff>
      <xdr:row>60</xdr:row>
      <xdr:rowOff>171822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A5563E7-D81A-FABF-FC9B-4ACF429F47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143806</xdr:colOff>
      <xdr:row>62</xdr:row>
      <xdr:rowOff>92636</xdr:rowOff>
    </xdr:from>
    <xdr:to>
      <xdr:col>7</xdr:col>
      <xdr:colOff>206374</xdr:colOff>
      <xdr:row>79</xdr:row>
      <xdr:rowOff>31750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7673B1AD-50D0-3EB5-AD24-9A4A7B96CE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522940</xdr:colOff>
      <xdr:row>62</xdr:row>
      <xdr:rowOff>135590</xdr:rowOff>
    </xdr:from>
    <xdr:to>
      <xdr:col>16</xdr:col>
      <xdr:colOff>596364</xdr:colOff>
      <xdr:row>79</xdr:row>
      <xdr:rowOff>74704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9C134EC1-9861-BD86-69EE-D138845BF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507066</xdr:colOff>
      <xdr:row>44</xdr:row>
      <xdr:rowOff>154268</xdr:rowOff>
    </xdr:from>
    <xdr:to>
      <xdr:col>16</xdr:col>
      <xdr:colOff>580490</xdr:colOff>
      <xdr:row>61</xdr:row>
      <xdr:rowOff>93382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4B82276-A3E8-7C4D-89BF-C4D50381DD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247197</xdr:colOff>
      <xdr:row>73</xdr:row>
      <xdr:rowOff>31751</xdr:rowOff>
    </xdr:from>
    <xdr:to>
      <xdr:col>9</xdr:col>
      <xdr:colOff>526597</xdr:colOff>
      <xdr:row>92</xdr:row>
      <xdr:rowOff>79376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7F7D368-E6CC-46CE-75DE-EA53F4E4E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21" b="50176"/>
        <a:stretch/>
      </xdr:blipFill>
      <xdr:spPr>
        <a:xfrm>
          <a:off x="5608411" y="16482787"/>
          <a:ext cx="2238829" cy="36671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7</xdr:row>
      <xdr:rowOff>166687</xdr:rowOff>
    </xdr:from>
    <xdr:to>
      <xdr:col>7</xdr:col>
      <xdr:colOff>952500</xdr:colOff>
      <xdr:row>24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66C41D9-21DE-CB50-C6DA-86D01DD8DB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473075</xdr:colOff>
      <xdr:row>33</xdr:row>
      <xdr:rowOff>93662</xdr:rowOff>
    </xdr:from>
    <xdr:to>
      <xdr:col>21</xdr:col>
      <xdr:colOff>79375</xdr:colOff>
      <xdr:row>57</xdr:row>
      <xdr:rowOff>158750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708074B6-97D5-E2FC-0B31-0CD18F15D9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361950</xdr:colOff>
      <xdr:row>33</xdr:row>
      <xdr:rowOff>125412</xdr:rowOff>
    </xdr:from>
    <xdr:to>
      <xdr:col>37</xdr:col>
      <xdr:colOff>571500</xdr:colOff>
      <xdr:row>58</xdr:row>
      <xdr:rowOff>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F02E4B6-6724-B86C-E4C4-A78D40EE7E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19</xdr:col>
      <xdr:colOff>269875</xdr:colOff>
      <xdr:row>36</xdr:row>
      <xdr:rowOff>142875</xdr:rowOff>
    </xdr:from>
    <xdr:to>
      <xdr:col>24</xdr:col>
      <xdr:colOff>585529</xdr:colOff>
      <xdr:row>57</xdr:row>
      <xdr:rowOff>142875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3E9B429-7473-01FA-310F-5F89FA9F8A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1193" b="48265"/>
        <a:stretch/>
      </xdr:blipFill>
      <xdr:spPr>
        <a:xfrm>
          <a:off x="13366750" y="9429750"/>
          <a:ext cx="3331904" cy="4524375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142874</xdr:colOff>
      <xdr:row>31</xdr:row>
      <xdr:rowOff>1</xdr:rowOff>
    </xdr:from>
    <xdr:to>
      <xdr:col>11</xdr:col>
      <xdr:colOff>222250</xdr:colOff>
      <xdr:row>45</xdr:row>
      <xdr:rowOff>67547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D3F8054-C735-DEAB-C28E-CF6E738CB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930" b="48065"/>
        <a:stretch/>
      </xdr:blipFill>
      <xdr:spPr>
        <a:xfrm>
          <a:off x="5651499" y="7874001"/>
          <a:ext cx="2492376" cy="3655296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473074</xdr:colOff>
      <xdr:row>43</xdr:row>
      <xdr:rowOff>26986</xdr:rowOff>
    </xdr:from>
    <xdr:to>
      <xdr:col>8</xdr:col>
      <xdr:colOff>396875</xdr:colOff>
      <xdr:row>63</xdr:row>
      <xdr:rowOff>126999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D841F78A-B3BA-4F4C-F15F-11C061D9ED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568324</xdr:colOff>
      <xdr:row>43</xdr:row>
      <xdr:rowOff>26986</xdr:rowOff>
    </xdr:from>
    <xdr:to>
      <xdr:col>19</xdr:col>
      <xdr:colOff>571499</xdr:colOff>
      <xdr:row>63</xdr:row>
      <xdr:rowOff>126999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CF5E5EEC-3475-6D54-9A8F-A64A208005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23811</xdr:rowOff>
    </xdr:from>
    <xdr:to>
      <xdr:col>7</xdr:col>
      <xdr:colOff>47625</xdr:colOff>
      <xdr:row>26</xdr:row>
      <xdr:rowOff>28574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FCD4554E-86EB-5C56-FD83-BADB0D112B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271095</xdr:colOff>
      <xdr:row>8</xdr:row>
      <xdr:rowOff>115764</xdr:rowOff>
    </xdr:from>
    <xdr:to>
      <xdr:col>6</xdr:col>
      <xdr:colOff>798633</xdr:colOff>
      <xdr:row>27</xdr:row>
      <xdr:rowOff>95249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307598BC-745A-75EE-61DB-8D949A4F91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554180</xdr:colOff>
      <xdr:row>31</xdr:row>
      <xdr:rowOff>111698</xdr:rowOff>
    </xdr:from>
    <xdr:to>
      <xdr:col>35</xdr:col>
      <xdr:colOff>169715</xdr:colOff>
      <xdr:row>51</xdr:row>
      <xdr:rowOff>121224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5976E79-CB68-B391-660E-276AD72E4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312" b="12132"/>
        <a:stretch/>
      </xdr:blipFill>
      <xdr:spPr>
        <a:xfrm>
          <a:off x="6788725" y="8493698"/>
          <a:ext cx="15825354" cy="4737390"/>
        </a:xfrm>
        <a:prstGeom prst="rect">
          <a:avLst/>
        </a:prstGeom>
      </xdr:spPr>
    </xdr:pic>
    <xdr:clientData/>
  </xdr:twoCellAnchor>
  <xdr:twoCellAnchor>
    <xdr:from>
      <xdr:col>8</xdr:col>
      <xdr:colOff>52762</xdr:colOff>
      <xdr:row>44</xdr:row>
      <xdr:rowOff>34636</xdr:rowOff>
    </xdr:from>
    <xdr:to>
      <xdr:col>20</xdr:col>
      <xdr:colOff>398317</xdr:colOff>
      <xdr:row>65</xdr:row>
      <xdr:rowOff>38618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250595</xdr:colOff>
      <xdr:row>44</xdr:row>
      <xdr:rowOff>71766</xdr:rowOff>
    </xdr:from>
    <xdr:to>
      <xdr:col>35</xdr:col>
      <xdr:colOff>256954</xdr:colOff>
      <xdr:row>65</xdr:row>
      <xdr:rowOff>73080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610111</xdr:colOff>
      <xdr:row>42</xdr:row>
      <xdr:rowOff>124254</xdr:rowOff>
    </xdr:from>
    <xdr:to>
      <xdr:col>6</xdr:col>
      <xdr:colOff>477485</xdr:colOff>
      <xdr:row>61</xdr:row>
      <xdr:rowOff>50578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567410</xdr:colOff>
      <xdr:row>42</xdr:row>
      <xdr:rowOff>136755</xdr:rowOff>
    </xdr:from>
    <xdr:to>
      <xdr:col>17</xdr:col>
      <xdr:colOff>499728</xdr:colOff>
      <xdr:row>61</xdr:row>
      <xdr:rowOff>20765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2163534</xdr:colOff>
      <xdr:row>65</xdr:row>
      <xdr:rowOff>142257</xdr:rowOff>
    </xdr:from>
    <xdr:to>
      <xdr:col>13</xdr:col>
      <xdr:colOff>374551</xdr:colOff>
      <xdr:row>91</xdr:row>
      <xdr:rowOff>66426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18333DD-74BD-484B-B898-037862FF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9820" y="14647471"/>
          <a:ext cx="6633838" cy="4877169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156372</xdr:colOff>
      <xdr:row>43</xdr:row>
      <xdr:rowOff>138545</xdr:rowOff>
    </xdr:from>
    <xdr:to>
      <xdr:col>6</xdr:col>
      <xdr:colOff>762001</xdr:colOff>
      <xdr:row>65</xdr:row>
      <xdr:rowOff>47006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121228</xdr:colOff>
      <xdr:row>43</xdr:row>
      <xdr:rowOff>121226</xdr:rowOff>
    </xdr:from>
    <xdr:to>
      <xdr:col>18</xdr:col>
      <xdr:colOff>412751</xdr:colOff>
      <xdr:row>64</xdr:row>
      <xdr:rowOff>190499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155862</xdr:colOff>
      <xdr:row>30</xdr:row>
      <xdr:rowOff>61978</xdr:rowOff>
    </xdr:from>
    <xdr:to>
      <xdr:col>13</xdr:col>
      <xdr:colOff>419347</xdr:colOff>
      <xdr:row>42</xdr:row>
      <xdr:rowOff>89554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F5A7FA9-5EC8-4B4E-87B6-36510DA3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8312726" y="8097614"/>
          <a:ext cx="1804803" cy="2867758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1108363</xdr:colOff>
      <xdr:row>68</xdr:row>
      <xdr:rowOff>180728</xdr:rowOff>
    </xdr:from>
    <xdr:to>
      <xdr:col>13</xdr:col>
      <xdr:colOff>421820</xdr:colOff>
      <xdr:row>89</xdr:row>
      <xdr:rowOff>36616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72EC1BA-D23D-4A16-9722-89EF20F62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227" y="16009546"/>
          <a:ext cx="7712775" cy="3856388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97155</xdr:colOff>
      <xdr:row>9</xdr:row>
      <xdr:rowOff>65405</xdr:rowOff>
    </xdr:from>
    <xdr:to>
      <xdr:col>7</xdr:col>
      <xdr:colOff>240030</xdr:colOff>
      <xdr:row>28</xdr:row>
      <xdr:rowOff>32068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312962</xdr:colOff>
      <xdr:row>34</xdr:row>
      <xdr:rowOff>91166</xdr:rowOff>
    </xdr:from>
    <xdr:to>
      <xdr:col>16</xdr:col>
      <xdr:colOff>408215</xdr:colOff>
      <xdr:row>49</xdr:row>
      <xdr:rowOff>136072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8EB03F26-A479-1786-FB42-DB1F4FE3E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489856</xdr:colOff>
      <xdr:row>34</xdr:row>
      <xdr:rowOff>108857</xdr:rowOff>
    </xdr:from>
    <xdr:to>
      <xdr:col>27</xdr:col>
      <xdr:colOff>108857</xdr:colOff>
      <xdr:row>49</xdr:row>
      <xdr:rowOff>108858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DE77C9FE-45EC-6E61-E12E-CE68CE0113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28</xdr:col>
      <xdr:colOff>248600</xdr:colOff>
      <xdr:row>34</xdr:row>
      <xdr:rowOff>39686</xdr:rowOff>
    </xdr:from>
    <xdr:to>
      <xdr:col>34</xdr:col>
      <xdr:colOff>571499</xdr:colOff>
      <xdr:row>68</xdr:row>
      <xdr:rowOff>73817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ACC27C4-5455-F4C6-6713-C9624C73E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93788" y="9064624"/>
          <a:ext cx="4180524" cy="736838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158749</xdr:colOff>
      <xdr:row>31</xdr:row>
      <xdr:rowOff>17462</xdr:rowOff>
    </xdr:from>
    <xdr:to>
      <xdr:col>16</xdr:col>
      <xdr:colOff>269874</xdr:colOff>
      <xdr:row>46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C02D8B76-C2C8-5D3D-6631-0E08335F3B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523875</xdr:colOff>
      <xdr:row>31</xdr:row>
      <xdr:rowOff>33337</xdr:rowOff>
    </xdr:from>
    <xdr:to>
      <xdr:col>26</xdr:col>
      <xdr:colOff>269875</xdr:colOff>
      <xdr:row>46</xdr:row>
      <xdr:rowOff>47625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3F4EA0D2-80B9-E50D-9384-4F5CBBA8A2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28</xdr:col>
      <xdr:colOff>126999</xdr:colOff>
      <xdr:row>31</xdr:row>
      <xdr:rowOff>22087</xdr:rowOff>
    </xdr:from>
    <xdr:to>
      <xdr:col>31</xdr:col>
      <xdr:colOff>498200</xdr:colOff>
      <xdr:row>46</xdr:row>
      <xdr:rowOff>152696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9AA6C6F-E3C1-4F61-77C5-DAEBFDDB2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24499" y="8165962"/>
          <a:ext cx="2180951" cy="3908859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152399</xdr:colOff>
      <xdr:row>8</xdr:row>
      <xdr:rowOff>157161</xdr:rowOff>
    </xdr:from>
    <xdr:to>
      <xdr:col>5</xdr:col>
      <xdr:colOff>171450</xdr:colOff>
      <xdr:row>27</xdr:row>
      <xdr:rowOff>19050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77BAF97-0C87-DF54-33EC-3D9B842AF7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FF0000"/>
  </sheetPr>
  <dimension ref="A1:I66"/>
  <sheetViews>
    <sheetView view="pageLayout" zoomScale="115" zoomScaleNormal="100" zoomScaleSheetLayoutView="115" zoomScalePageLayoutView="115" workbookViewId="0">
      <selection activeCell="V1" sqref="V1:W1"/>
    </sheetView>
  </sheetViews>
  <sheetFormatPr defaultColWidth="9.1796875" defaultRowHeight="14.5" x14ac:dyDescent="0.35"/>
  <cols>
    <col min="1" max="16384" width="9.1796875" style="1"/>
  </cols>
  <sheetData>
    <row r="1" spans="1:9" ht="18" x14ac:dyDescent="0.35">
      <c r="A1" s="196" t="s">
        <v>0</v>
      </c>
      <c r="B1" s="196"/>
      <c r="C1" s="196"/>
      <c r="D1" s="196"/>
      <c r="E1" s="196"/>
      <c r="F1" s="196"/>
      <c r="G1" s="196"/>
      <c r="H1" s="196"/>
      <c r="I1" s="196"/>
    </row>
    <row r="2" spans="1:9" ht="18" x14ac:dyDescent="0.35">
      <c r="A2" s="196" t="s">
        <v>1</v>
      </c>
      <c r="B2" s="196"/>
      <c r="C2" s="196"/>
      <c r="D2" s="196"/>
      <c r="E2" s="196"/>
      <c r="F2" s="196"/>
      <c r="G2" s="196"/>
      <c r="H2" s="196"/>
      <c r="I2" s="196"/>
    </row>
    <row r="3" spans="1:9" ht="18" x14ac:dyDescent="0.35">
      <c r="A3" s="196" t="s">
        <v>2</v>
      </c>
      <c r="B3" s="196"/>
      <c r="C3" s="196"/>
      <c r="D3" s="196"/>
      <c r="E3" s="196"/>
      <c r="F3" s="196"/>
      <c r="G3" s="196"/>
      <c r="H3" s="196"/>
      <c r="I3" s="196"/>
    </row>
    <row r="6" spans="1:9" ht="27" customHeight="1" x14ac:dyDescent="0.4">
      <c r="A6" s="109"/>
      <c r="B6" s="109"/>
      <c r="C6" s="109"/>
      <c r="D6" s="109"/>
      <c r="E6" s="109"/>
      <c r="F6" s="109"/>
      <c r="G6" s="109"/>
      <c r="H6" s="109"/>
      <c r="I6" s="109"/>
    </row>
    <row r="7" spans="1:9" ht="27" customHeight="1" x14ac:dyDescent="0.4">
      <c r="A7" s="197" t="s">
        <v>3</v>
      </c>
      <c r="B7" s="197"/>
      <c r="C7" s="197"/>
      <c r="D7" s="197"/>
      <c r="E7" s="197"/>
      <c r="F7" s="197"/>
      <c r="G7" s="197"/>
      <c r="H7" s="197"/>
      <c r="I7" s="197"/>
    </row>
    <row r="8" spans="1:9" x14ac:dyDescent="0.35">
      <c r="A8" s="167"/>
      <c r="B8" s="167"/>
      <c r="C8" s="167"/>
      <c r="D8" s="167"/>
      <c r="E8" s="167"/>
      <c r="F8" s="167"/>
      <c r="G8" s="167"/>
      <c r="H8" s="167"/>
      <c r="I8" s="167"/>
    </row>
    <row r="9" spans="1:9" ht="20" x14ac:dyDescent="0.35">
      <c r="A9" s="198" t="s">
        <v>4</v>
      </c>
      <c r="B9" s="198"/>
      <c r="C9" s="198"/>
      <c r="D9" s="198"/>
      <c r="E9" s="198"/>
      <c r="F9" s="198"/>
      <c r="G9" s="198"/>
      <c r="H9" s="198"/>
      <c r="I9" s="198"/>
    </row>
    <row r="10" spans="1:9" ht="20" x14ac:dyDescent="0.4">
      <c r="A10" s="167"/>
      <c r="B10" s="167"/>
      <c r="C10" s="167"/>
      <c r="D10" s="167"/>
      <c r="E10" s="167"/>
      <c r="F10" s="168"/>
      <c r="G10" s="168"/>
      <c r="H10" s="168"/>
      <c r="I10" s="168"/>
    </row>
    <row r="11" spans="1:9" ht="18" x14ac:dyDescent="0.4">
      <c r="A11" s="199" t="s">
        <v>385</v>
      </c>
      <c r="B11" s="199"/>
      <c r="C11" s="199"/>
      <c r="D11" s="199"/>
      <c r="E11" s="199"/>
      <c r="F11" s="199"/>
      <c r="G11" s="199"/>
      <c r="H11" s="199"/>
      <c r="I11" s="199"/>
    </row>
    <row r="12" spans="1:9" ht="18" x14ac:dyDescent="0.4">
      <c r="A12" s="199" t="s">
        <v>5</v>
      </c>
      <c r="B12" s="199"/>
      <c r="C12" s="199"/>
      <c r="D12" s="199"/>
      <c r="E12" s="199"/>
      <c r="F12" s="199"/>
      <c r="G12" s="199"/>
      <c r="H12" s="199"/>
      <c r="I12" s="199"/>
    </row>
    <row r="13" spans="1:9" ht="15.5" x14ac:dyDescent="0.35">
      <c r="A13" s="200" t="s">
        <v>6</v>
      </c>
      <c r="B13" s="200"/>
      <c r="C13" s="200"/>
      <c r="D13" s="200"/>
      <c r="E13" s="200"/>
      <c r="F13" s="200"/>
      <c r="G13" s="200"/>
      <c r="H13" s="200"/>
      <c r="I13" s="200"/>
    </row>
    <row r="14" spans="1:9" x14ac:dyDescent="0.35">
      <c r="A14" s="92"/>
      <c r="B14" s="92"/>
      <c r="C14" s="92"/>
      <c r="D14" s="92"/>
      <c r="E14" s="92"/>
      <c r="F14" s="92"/>
      <c r="G14" s="92"/>
      <c r="H14" s="92"/>
      <c r="I14" s="92"/>
    </row>
    <row r="15" spans="1:9" x14ac:dyDescent="0.35">
      <c r="A15" s="92"/>
      <c r="B15" s="92"/>
      <c r="C15" s="92"/>
      <c r="D15" s="92"/>
      <c r="E15" s="92"/>
      <c r="F15" s="92"/>
      <c r="G15" s="92"/>
      <c r="H15" s="92"/>
      <c r="I15" s="92"/>
    </row>
    <row r="16" spans="1:9" x14ac:dyDescent="0.35">
      <c r="A16" s="92"/>
      <c r="B16" s="92"/>
      <c r="C16" s="92"/>
      <c r="D16" s="92"/>
      <c r="E16" s="92"/>
      <c r="F16" s="92"/>
      <c r="G16" s="92"/>
      <c r="H16" s="92"/>
      <c r="I16" s="92"/>
    </row>
    <row r="17" spans="1:9" ht="18" x14ac:dyDescent="0.4">
      <c r="A17" s="26" t="s">
        <v>7</v>
      </c>
      <c r="B17" s="92"/>
      <c r="C17" s="92"/>
      <c r="D17" s="92"/>
      <c r="E17" s="92"/>
      <c r="F17" s="92"/>
      <c r="G17" s="92"/>
      <c r="H17" s="92"/>
      <c r="I17" s="92"/>
    </row>
    <row r="18" spans="1:9" x14ac:dyDescent="0.35">
      <c r="A18" s="92"/>
      <c r="B18" s="92"/>
      <c r="C18" s="92"/>
      <c r="D18" s="92"/>
      <c r="E18" s="92"/>
      <c r="F18" s="92"/>
      <c r="G18" s="92"/>
      <c r="H18" s="92"/>
      <c r="I18" s="92"/>
    </row>
    <row r="19" spans="1:9" ht="17.5" x14ac:dyDescent="0.35">
      <c r="A19" s="110" t="s">
        <v>8</v>
      </c>
      <c r="B19" s="110"/>
      <c r="C19" s="110"/>
      <c r="D19" s="203"/>
      <c r="E19" s="203"/>
      <c r="F19" s="203"/>
      <c r="G19" s="203"/>
      <c r="H19" s="92"/>
      <c r="I19" s="92"/>
    </row>
    <row r="20" spans="1:9" ht="17.5" x14ac:dyDescent="0.35">
      <c r="A20" s="110" t="s">
        <v>8</v>
      </c>
      <c r="B20" s="110"/>
      <c r="C20" s="110"/>
      <c r="D20" s="204"/>
      <c r="E20" s="204"/>
      <c r="F20" s="204"/>
      <c r="G20" s="204"/>
      <c r="H20" s="92"/>
      <c r="I20" s="92"/>
    </row>
    <row r="21" spans="1:9" ht="17.5" x14ac:dyDescent="0.35">
      <c r="A21" s="110" t="s">
        <v>9</v>
      </c>
      <c r="B21" s="110"/>
      <c r="C21" s="110"/>
      <c r="D21" s="204"/>
      <c r="E21" s="204"/>
      <c r="F21" s="204"/>
      <c r="G21" s="204"/>
      <c r="H21" s="92"/>
      <c r="I21" s="92"/>
    </row>
    <row r="22" spans="1:9" ht="20.25" customHeight="1" x14ac:dyDescent="0.35">
      <c r="A22" s="201" t="s">
        <v>391</v>
      </c>
      <c r="B22" s="201"/>
      <c r="C22" s="201"/>
      <c r="D22" s="204"/>
      <c r="E22" s="204"/>
      <c r="F22" s="204"/>
      <c r="G22" s="204"/>
      <c r="H22" s="92"/>
      <c r="I22" s="92"/>
    </row>
    <row r="36" spans="1:9" x14ac:dyDescent="0.35">
      <c r="D36" s="202"/>
      <c r="E36" s="202"/>
      <c r="F36" s="202"/>
    </row>
    <row r="43" spans="1:9" x14ac:dyDescent="0.35">
      <c r="A43"/>
      <c r="B43" s="192" t="s">
        <v>392</v>
      </c>
      <c r="C43"/>
      <c r="D43"/>
      <c r="E43"/>
      <c r="F43"/>
      <c r="G43"/>
      <c r="H43"/>
      <c r="I43"/>
    </row>
    <row r="44" spans="1:9" ht="8.25" customHeight="1" x14ac:dyDescent="0.35">
      <c r="A44"/>
      <c r="B44"/>
      <c r="C44"/>
      <c r="D44"/>
      <c r="E44"/>
      <c r="F44"/>
      <c r="G44"/>
      <c r="H44"/>
      <c r="I44"/>
    </row>
    <row r="45" spans="1:9" ht="53.25" customHeight="1" x14ac:dyDescent="0.35">
      <c r="A45" s="195" t="s">
        <v>393</v>
      </c>
      <c r="B45" s="195"/>
      <c r="C45" s="195"/>
      <c r="D45" s="195"/>
      <c r="E45" s="195"/>
      <c r="F45" s="195"/>
      <c r="G45" s="195"/>
      <c r="H45" s="195"/>
      <c r="I45" s="195"/>
    </row>
    <row r="46" spans="1:9" ht="6.75" customHeight="1" x14ac:dyDescent="0.35">
      <c r="A46" s="193"/>
      <c r="B46" s="193"/>
      <c r="C46" s="193"/>
      <c r="D46" s="193"/>
      <c r="E46" s="193"/>
      <c r="F46" s="193"/>
      <c r="G46" s="193"/>
      <c r="H46" s="193"/>
      <c r="I46" s="193"/>
    </row>
    <row r="47" spans="1:9" ht="38.25" customHeight="1" x14ac:dyDescent="0.35">
      <c r="A47" s="195" t="s">
        <v>394</v>
      </c>
      <c r="B47" s="195"/>
      <c r="C47" s="195"/>
      <c r="D47" s="195"/>
      <c r="E47" s="195"/>
      <c r="F47" s="195"/>
      <c r="G47" s="195"/>
      <c r="H47" s="195"/>
      <c r="I47" s="195"/>
    </row>
    <row r="48" spans="1:9" ht="8.25" customHeight="1" x14ac:dyDescent="0.35">
      <c r="A48" s="193"/>
      <c r="B48" s="193"/>
      <c r="C48" s="193"/>
      <c r="D48" s="193"/>
      <c r="E48" s="193"/>
      <c r="F48" s="193"/>
      <c r="G48" s="193"/>
      <c r="H48" s="193"/>
      <c r="I48" s="193"/>
    </row>
    <row r="49" spans="1:9" ht="30.75" customHeight="1" x14ac:dyDescent="0.35">
      <c r="A49" s="195" t="s">
        <v>395</v>
      </c>
      <c r="B49" s="195"/>
      <c r="C49" s="195"/>
      <c r="D49" s="195"/>
      <c r="E49" s="195"/>
      <c r="F49" s="195"/>
      <c r="G49" s="195"/>
      <c r="H49" s="195"/>
      <c r="I49" s="195"/>
    </row>
    <row r="50" spans="1:9" ht="7.5" customHeight="1" x14ac:dyDescent="0.35">
      <c r="A50" s="193"/>
      <c r="B50" s="193"/>
      <c r="C50" s="193"/>
      <c r="D50" s="193"/>
      <c r="E50" s="193"/>
      <c r="F50" s="193"/>
      <c r="G50" s="193"/>
      <c r="H50" s="193"/>
      <c r="I50" s="193"/>
    </row>
    <row r="51" spans="1:9" ht="43.5" customHeight="1" x14ac:dyDescent="0.35">
      <c r="A51" s="195" t="s">
        <v>396</v>
      </c>
      <c r="B51" s="195"/>
      <c r="C51" s="195"/>
      <c r="D51" s="195"/>
      <c r="E51" s="195"/>
      <c r="F51" s="195"/>
      <c r="G51" s="195"/>
      <c r="H51" s="195"/>
      <c r="I51" s="195"/>
    </row>
    <row r="52" spans="1:9" ht="7.5" customHeight="1" x14ac:dyDescent="0.35">
      <c r="A52" s="193"/>
      <c r="B52" s="193"/>
      <c r="C52" s="193"/>
      <c r="D52" s="193"/>
      <c r="E52" s="193"/>
      <c r="F52" s="193"/>
      <c r="G52" s="193"/>
      <c r="H52" s="193"/>
      <c r="I52" s="193"/>
    </row>
    <row r="53" spans="1:9" ht="54" customHeight="1" x14ac:dyDescent="0.35">
      <c r="A53" s="195" t="s">
        <v>397</v>
      </c>
      <c r="B53" s="195"/>
      <c r="C53" s="195"/>
      <c r="D53" s="195"/>
      <c r="E53" s="195"/>
      <c r="F53" s="195"/>
      <c r="G53" s="195"/>
      <c r="H53" s="195"/>
      <c r="I53" s="195"/>
    </row>
    <row r="54" spans="1:9" ht="7.5" customHeight="1" x14ac:dyDescent="0.35">
      <c r="A54" s="193"/>
      <c r="B54" s="193"/>
      <c r="C54" s="193"/>
      <c r="D54" s="193"/>
      <c r="E54" s="193"/>
      <c r="F54" s="193"/>
      <c r="G54" s="193"/>
      <c r="H54" s="193"/>
      <c r="I54" s="193"/>
    </row>
    <row r="55" spans="1:9" ht="75.75" customHeight="1" x14ac:dyDescent="0.35">
      <c r="A55" s="195" t="s">
        <v>398</v>
      </c>
      <c r="B55" s="195"/>
      <c r="C55" s="195"/>
      <c r="D55" s="195"/>
      <c r="E55" s="195"/>
      <c r="F55" s="195"/>
      <c r="G55" s="195"/>
      <c r="H55" s="195"/>
      <c r="I55" s="195"/>
    </row>
    <row r="56" spans="1:9" ht="6.75" customHeight="1" x14ac:dyDescent="0.35">
      <c r="A56" s="193"/>
      <c r="B56" s="193"/>
      <c r="C56" s="193"/>
      <c r="D56" s="193"/>
      <c r="E56" s="193"/>
      <c r="F56" s="193"/>
      <c r="G56" s="193"/>
      <c r="H56" s="193"/>
      <c r="I56" s="193"/>
    </row>
    <row r="57" spans="1:9" ht="53.25" customHeight="1" x14ac:dyDescent="0.35">
      <c r="A57" s="195" t="s">
        <v>399</v>
      </c>
      <c r="B57" s="195"/>
      <c r="C57" s="195"/>
      <c r="D57" s="195"/>
      <c r="E57" s="195"/>
      <c r="F57" s="195"/>
      <c r="G57" s="195"/>
      <c r="H57" s="195"/>
      <c r="I57" s="195"/>
    </row>
    <row r="58" spans="1:9" ht="8.25" customHeight="1" x14ac:dyDescent="0.35">
      <c r="A58" s="193"/>
      <c r="B58" s="193"/>
      <c r="C58" s="193"/>
      <c r="D58" s="193"/>
      <c r="E58" s="193"/>
      <c r="F58" s="193"/>
      <c r="G58" s="193"/>
      <c r="H58" s="193"/>
      <c r="I58" s="193"/>
    </row>
    <row r="59" spans="1:9" ht="42" customHeight="1" x14ac:dyDescent="0.35">
      <c r="A59" s="195" t="s">
        <v>400</v>
      </c>
      <c r="B59" s="195"/>
      <c r="C59" s="195"/>
      <c r="D59" s="195"/>
      <c r="E59" s="195"/>
      <c r="F59" s="195"/>
      <c r="G59" s="195"/>
      <c r="H59" s="195"/>
      <c r="I59" s="195"/>
    </row>
    <row r="60" spans="1:9" ht="7.5" customHeight="1" x14ac:dyDescent="0.35">
      <c r="A60" s="193"/>
      <c r="B60" s="193"/>
      <c r="C60" s="193"/>
      <c r="D60" s="193"/>
      <c r="E60" s="193"/>
      <c r="F60" s="193"/>
      <c r="G60" s="193"/>
      <c r="H60" s="193"/>
      <c r="I60" s="193"/>
    </row>
    <row r="61" spans="1:9" ht="42" customHeight="1" x14ac:dyDescent="0.35">
      <c r="A61" s="195" t="s">
        <v>401</v>
      </c>
      <c r="B61" s="195"/>
      <c r="C61" s="195"/>
      <c r="D61" s="195"/>
      <c r="E61" s="195"/>
      <c r="F61" s="195"/>
      <c r="G61" s="195"/>
      <c r="H61" s="195"/>
      <c r="I61" s="195"/>
    </row>
    <row r="62" spans="1:9" ht="8.25" customHeight="1" x14ac:dyDescent="0.35">
      <c r="A62" s="193"/>
      <c r="B62" s="193"/>
      <c r="C62" s="193"/>
      <c r="D62" s="193"/>
      <c r="E62" s="193"/>
      <c r="F62" s="193"/>
      <c r="G62" s="193"/>
      <c r="H62" s="193"/>
      <c r="I62" s="193"/>
    </row>
    <row r="63" spans="1:9" ht="54" customHeight="1" x14ac:dyDescent="0.35">
      <c r="A63" s="195" t="s">
        <v>402</v>
      </c>
      <c r="B63" s="195"/>
      <c r="C63" s="195"/>
      <c r="D63" s="195"/>
      <c r="E63" s="195"/>
      <c r="F63" s="195"/>
      <c r="G63" s="195"/>
      <c r="H63" s="195"/>
      <c r="I63" s="195"/>
    </row>
    <row r="64" spans="1:9" ht="8.25" customHeight="1" x14ac:dyDescent="0.35">
      <c r="A64" s="194"/>
      <c r="B64" s="194"/>
      <c r="C64" s="194"/>
      <c r="D64" s="194"/>
      <c r="E64" s="194"/>
      <c r="F64" s="194"/>
      <c r="G64" s="194"/>
      <c r="H64" s="194"/>
      <c r="I64" s="194"/>
    </row>
    <row r="65" spans="1:9" ht="72.75" customHeight="1" x14ac:dyDescent="0.35">
      <c r="A65" s="195" t="s">
        <v>403</v>
      </c>
      <c r="B65" s="195"/>
      <c r="C65" s="195"/>
      <c r="D65" s="195"/>
      <c r="E65" s="195"/>
      <c r="F65" s="195"/>
      <c r="G65" s="195"/>
      <c r="H65" s="195"/>
      <c r="I65" s="195"/>
    </row>
    <row r="66" spans="1:9" x14ac:dyDescent="0.35">
      <c r="A66" s="191"/>
      <c r="B66" s="191"/>
      <c r="C66" s="191"/>
      <c r="D66" s="191"/>
      <c r="E66" s="191"/>
      <c r="F66" s="191"/>
      <c r="G66" s="191"/>
      <c r="H66" s="191"/>
      <c r="I66" s="191"/>
    </row>
  </sheetData>
  <sheetProtection algorithmName="SHA-512" hashValue="Enw83VxKjB+Ky39bkgjY4cR8JxLKH96I5oFID+OToOXRC6FYUdVM9LYJklRUNPUbDFiTivkHogJZHj7FohwiTg==" saltValue="gC4+fLyAY0EjD2/yPHR0Xg==" spinCount="100000" sheet="1" objects="1" formatCells="0" formatColumns="0" formatRows="0" insertColumns="0" insertRows="0" insertHyperlinks="0" deleteColumns="0" deleteRows="0" sort="0" autoFilter="0" pivotTables="0"/>
  <mergeCells count="25">
    <mergeCell ref="A11:I11"/>
    <mergeCell ref="A12:I12"/>
    <mergeCell ref="A13:I13"/>
    <mergeCell ref="A22:C22"/>
    <mergeCell ref="D36:F36"/>
    <mergeCell ref="D19:G19"/>
    <mergeCell ref="D20:G20"/>
    <mergeCell ref="D21:G21"/>
    <mergeCell ref="D22:G22"/>
    <mergeCell ref="A1:I1"/>
    <mergeCell ref="A2:I2"/>
    <mergeCell ref="A3:I3"/>
    <mergeCell ref="A7:I7"/>
    <mergeCell ref="A9:I9"/>
    <mergeCell ref="A45:I45"/>
    <mergeCell ref="A47:I47"/>
    <mergeCell ref="A49:I49"/>
    <mergeCell ref="A51:I51"/>
    <mergeCell ref="A53:I53"/>
    <mergeCell ref="A65:I65"/>
    <mergeCell ref="A55:I55"/>
    <mergeCell ref="A57:I57"/>
    <mergeCell ref="A59:I59"/>
    <mergeCell ref="A61:I61"/>
    <mergeCell ref="A63:I63"/>
  </mergeCells>
  <pageMargins left="0.75" right="0.75" top="1" bottom="1" header="0.5" footer="0.5"/>
  <pageSetup paperSize="9" orientation="portrait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78AB-0BB9-4C4C-9CED-75524A0F1CFE}">
  <sheetPr codeName="Лист10">
    <tabColor theme="5"/>
    <pageSetUpPr fitToPage="1"/>
  </sheetPr>
  <dimension ref="A1:AV44"/>
  <sheetViews>
    <sheetView view="pageLayout" zoomScale="40" zoomScaleNormal="100" zoomScalePageLayoutView="40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26.7265625" style="1" customWidth="1"/>
    <col min="3" max="5" width="9.1796875" style="1"/>
    <col min="6" max="6" width="9.1796875" style="1" customWidth="1"/>
    <col min="7" max="7" width="7.453125" style="1" customWidth="1"/>
    <col min="8" max="10" width="6.7265625" style="1" customWidth="1"/>
    <col min="11" max="16" width="9.1796875" style="1"/>
    <col min="17" max="17" width="7.26953125" style="1" customWidth="1"/>
    <col min="18" max="18" width="6.54296875" style="1" customWidth="1"/>
    <col min="19" max="19" width="7.26953125" style="1" customWidth="1"/>
    <col min="20" max="20" width="6" style="1" customWidth="1"/>
    <col min="21" max="21" width="7.26953125" style="1" customWidth="1"/>
    <col min="22" max="22" width="7.453125" style="1" customWidth="1"/>
    <col min="23" max="23" width="6.54296875" style="1" customWidth="1"/>
    <col min="24" max="24" width="7" style="1" customWidth="1"/>
    <col min="25" max="25" width="7.453125" style="1" customWidth="1"/>
    <col min="26" max="26" width="7.26953125" style="1" customWidth="1"/>
    <col min="27" max="27" width="7.7265625" style="1" customWidth="1"/>
    <col min="28" max="29" width="7" style="1" customWidth="1"/>
    <col min="30" max="30" width="8" style="1" customWidth="1"/>
    <col min="31" max="31" width="7.26953125" style="1" customWidth="1"/>
    <col min="32" max="32" width="8" style="1" customWidth="1"/>
    <col min="33" max="33" width="7.7265625" style="1" customWidth="1"/>
    <col min="34" max="34" width="7.26953125" style="1" customWidth="1"/>
    <col min="35" max="35" width="7" style="1" customWidth="1"/>
    <col min="36" max="36" width="7.453125" style="1" customWidth="1"/>
    <col min="37" max="37" width="7.7265625" style="1" customWidth="1"/>
    <col min="38" max="38" width="7" style="1" customWidth="1"/>
    <col min="39" max="39" width="6.26953125" style="1" customWidth="1"/>
    <col min="40" max="40" width="7" style="1" customWidth="1"/>
    <col min="41" max="41" width="7.26953125" style="1" customWidth="1"/>
    <col min="42" max="42" width="7.453125" style="1" customWidth="1"/>
    <col min="43" max="43" width="7.26953125" style="1" customWidth="1"/>
    <col min="44" max="44" width="7.453125" style="1" customWidth="1"/>
    <col min="45" max="45" width="7" style="1" customWidth="1"/>
    <col min="46" max="46" width="7.453125" style="1" customWidth="1"/>
    <col min="47" max="16384" width="9.1796875" style="1"/>
  </cols>
  <sheetData>
    <row r="1" spans="1:48" ht="17.5" x14ac:dyDescent="0.35">
      <c r="A1" s="279" t="s">
        <v>115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</row>
    <row r="2" spans="1:48" ht="17.5" x14ac:dyDescent="0.35">
      <c r="A2" s="30" t="s">
        <v>116</v>
      </c>
      <c r="AL2" s="242" t="s">
        <v>363</v>
      </c>
      <c r="AM2" s="242"/>
    </row>
    <row r="3" spans="1:48" ht="18.5" thickBot="1" x14ac:dyDescent="0.4">
      <c r="A3" s="31"/>
    </row>
    <row r="4" spans="1:48" ht="29.25" customHeight="1" thickBot="1" x14ac:dyDescent="0.4">
      <c r="A4" s="280" t="s">
        <v>12</v>
      </c>
      <c r="B4" s="280" t="s">
        <v>13</v>
      </c>
      <c r="C4" s="255" t="s">
        <v>117</v>
      </c>
      <c r="D4" s="256"/>
      <c r="E4" s="283" t="s">
        <v>118</v>
      </c>
      <c r="F4" s="284"/>
      <c r="G4" s="284"/>
      <c r="H4" s="284"/>
      <c r="I4" s="284"/>
      <c r="J4" s="285"/>
      <c r="K4" s="286" t="s">
        <v>119</v>
      </c>
      <c r="L4" s="286"/>
      <c r="M4" s="286"/>
      <c r="N4" s="286"/>
      <c r="O4" s="286"/>
      <c r="P4" s="286"/>
      <c r="Q4" s="287" t="s">
        <v>120</v>
      </c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8" t="s">
        <v>121</v>
      </c>
      <c r="AJ4" s="289"/>
      <c r="AK4" s="289"/>
      <c r="AL4" s="289"/>
      <c r="AM4" s="289"/>
      <c r="AN4" s="289"/>
      <c r="AO4" s="289"/>
      <c r="AP4" s="289"/>
      <c r="AQ4" s="289"/>
      <c r="AR4" s="289"/>
      <c r="AS4" s="289"/>
      <c r="AT4" s="289"/>
      <c r="AU4" s="290" t="s">
        <v>30</v>
      </c>
      <c r="AV4" s="291"/>
    </row>
    <row r="5" spans="1:48" ht="99.75" customHeight="1" thickBot="1" x14ac:dyDescent="0.4">
      <c r="A5" s="281"/>
      <c r="B5" s="281"/>
      <c r="C5" s="257"/>
      <c r="D5" s="258"/>
      <c r="E5" s="294" t="s">
        <v>122</v>
      </c>
      <c r="F5" s="295"/>
      <c r="G5" s="294" t="s">
        <v>123</v>
      </c>
      <c r="H5" s="295"/>
      <c r="I5" s="294" t="s">
        <v>124</v>
      </c>
      <c r="J5" s="295"/>
      <c r="K5" s="298" t="s">
        <v>125</v>
      </c>
      <c r="L5" s="298"/>
      <c r="M5" s="298" t="s">
        <v>126</v>
      </c>
      <c r="N5" s="298"/>
      <c r="O5" s="298" t="s">
        <v>127</v>
      </c>
      <c r="P5" s="298"/>
      <c r="Q5" s="296" t="s">
        <v>128</v>
      </c>
      <c r="R5" s="297"/>
      <c r="S5" s="296" t="s">
        <v>129</v>
      </c>
      <c r="T5" s="297"/>
      <c r="U5" s="296" t="s">
        <v>130</v>
      </c>
      <c r="V5" s="297"/>
      <c r="W5" s="296" t="s">
        <v>131</v>
      </c>
      <c r="X5" s="297"/>
      <c r="Y5" s="296" t="s">
        <v>132</v>
      </c>
      <c r="Z5" s="297"/>
      <c r="AA5" s="296" t="s">
        <v>133</v>
      </c>
      <c r="AB5" s="297"/>
      <c r="AC5" s="296" t="s">
        <v>134</v>
      </c>
      <c r="AD5" s="297"/>
      <c r="AE5" s="296" t="s">
        <v>135</v>
      </c>
      <c r="AF5" s="297"/>
      <c r="AG5" s="296" t="s">
        <v>136</v>
      </c>
      <c r="AH5" s="297"/>
      <c r="AI5" s="296" t="s">
        <v>137</v>
      </c>
      <c r="AJ5" s="297"/>
      <c r="AK5" s="296" t="s">
        <v>138</v>
      </c>
      <c r="AL5" s="297"/>
      <c r="AM5" s="294" t="s">
        <v>139</v>
      </c>
      <c r="AN5" s="295"/>
      <c r="AO5" s="296" t="s">
        <v>140</v>
      </c>
      <c r="AP5" s="297"/>
      <c r="AQ5" s="296" t="s">
        <v>141</v>
      </c>
      <c r="AR5" s="297"/>
      <c r="AS5" s="296" t="s">
        <v>142</v>
      </c>
      <c r="AT5" s="299"/>
      <c r="AU5" s="292"/>
      <c r="AV5" s="293"/>
    </row>
    <row r="6" spans="1:48" ht="16" thickBot="1" x14ac:dyDescent="0.4">
      <c r="A6" s="282"/>
      <c r="B6" s="282"/>
      <c r="C6" s="34" t="s">
        <v>31</v>
      </c>
      <c r="D6" s="34" t="s">
        <v>32</v>
      </c>
      <c r="E6" s="34" t="s">
        <v>31</v>
      </c>
      <c r="F6" s="34" t="s">
        <v>32</v>
      </c>
      <c r="G6" s="34" t="s">
        <v>31</v>
      </c>
      <c r="H6" s="34" t="s">
        <v>32</v>
      </c>
      <c r="I6" s="34" t="s">
        <v>31</v>
      </c>
      <c r="J6" s="34" t="s">
        <v>32</v>
      </c>
      <c r="K6" s="34" t="s">
        <v>31</v>
      </c>
      <c r="L6" s="34" t="s">
        <v>32</v>
      </c>
      <c r="M6" s="34" t="s">
        <v>31</v>
      </c>
      <c r="N6" s="34" t="s">
        <v>32</v>
      </c>
      <c r="O6" s="34" t="s">
        <v>31</v>
      </c>
      <c r="P6" s="34" t="s">
        <v>32</v>
      </c>
      <c r="Q6" s="34" t="s">
        <v>31</v>
      </c>
      <c r="R6" s="34" t="s">
        <v>32</v>
      </c>
      <c r="S6" s="34" t="s">
        <v>31</v>
      </c>
      <c r="T6" s="34" t="s">
        <v>32</v>
      </c>
      <c r="U6" s="34" t="s">
        <v>31</v>
      </c>
      <c r="V6" s="34" t="s">
        <v>32</v>
      </c>
      <c r="W6" s="34" t="s">
        <v>31</v>
      </c>
      <c r="X6" s="34" t="s">
        <v>32</v>
      </c>
      <c r="Y6" s="34" t="s">
        <v>31</v>
      </c>
      <c r="Z6" s="34" t="s">
        <v>32</v>
      </c>
      <c r="AA6" s="34" t="s">
        <v>31</v>
      </c>
      <c r="AB6" s="34" t="s">
        <v>32</v>
      </c>
      <c r="AC6" s="34" t="s">
        <v>31</v>
      </c>
      <c r="AD6" s="34" t="s">
        <v>32</v>
      </c>
      <c r="AE6" s="34" t="s">
        <v>31</v>
      </c>
      <c r="AF6" s="34" t="s">
        <v>32</v>
      </c>
      <c r="AG6" s="34" t="s">
        <v>31</v>
      </c>
      <c r="AH6" s="34" t="s">
        <v>32</v>
      </c>
      <c r="AI6" s="34" t="s">
        <v>31</v>
      </c>
      <c r="AJ6" s="34" t="s">
        <v>32</v>
      </c>
      <c r="AK6" s="34" t="s">
        <v>31</v>
      </c>
      <c r="AL6" s="34" t="s">
        <v>32</v>
      </c>
      <c r="AM6" s="34" t="s">
        <v>31</v>
      </c>
      <c r="AN6" s="34" t="s">
        <v>32</v>
      </c>
      <c r="AO6" s="34" t="s">
        <v>31</v>
      </c>
      <c r="AP6" s="34" t="s">
        <v>32</v>
      </c>
      <c r="AQ6" s="34" t="s">
        <v>31</v>
      </c>
      <c r="AR6" s="34" t="s">
        <v>32</v>
      </c>
      <c r="AS6" s="34" t="s">
        <v>31</v>
      </c>
      <c r="AT6" s="34" t="s">
        <v>32</v>
      </c>
      <c r="AU6" s="35" t="s">
        <v>31</v>
      </c>
      <c r="AV6" s="35" t="s">
        <v>32</v>
      </c>
    </row>
    <row r="7" spans="1:48" ht="16" thickBot="1" x14ac:dyDescent="0.4">
      <c r="A7" s="36">
        <v>1</v>
      </c>
      <c r="B7" s="37" t="s">
        <v>33</v>
      </c>
      <c r="C7" s="125">
        <v>2</v>
      </c>
      <c r="D7" s="125">
        <v>3</v>
      </c>
      <c r="E7" s="125">
        <v>3</v>
      </c>
      <c r="F7" s="125">
        <v>4</v>
      </c>
      <c r="G7" s="125">
        <v>2</v>
      </c>
      <c r="H7" s="125">
        <v>3</v>
      </c>
      <c r="I7" s="125">
        <v>3</v>
      </c>
      <c r="J7" s="125">
        <v>4</v>
      </c>
      <c r="K7" s="125">
        <v>4</v>
      </c>
      <c r="L7" s="125">
        <v>5</v>
      </c>
      <c r="M7" s="125">
        <v>2</v>
      </c>
      <c r="N7" s="125">
        <v>4</v>
      </c>
      <c r="O7" s="125">
        <v>3</v>
      </c>
      <c r="P7" s="125">
        <v>4</v>
      </c>
      <c r="Q7" s="125">
        <v>3</v>
      </c>
      <c r="R7" s="125">
        <v>4</v>
      </c>
      <c r="S7" s="125">
        <v>2</v>
      </c>
      <c r="T7" s="125">
        <v>3</v>
      </c>
      <c r="U7" s="125">
        <v>4</v>
      </c>
      <c r="V7" s="125">
        <v>5</v>
      </c>
      <c r="W7" s="125">
        <v>5</v>
      </c>
      <c r="X7" s="125">
        <v>5</v>
      </c>
      <c r="Y7" s="125">
        <v>2</v>
      </c>
      <c r="Z7" s="125">
        <v>4</v>
      </c>
      <c r="AA7" s="125">
        <v>1</v>
      </c>
      <c r="AB7" s="125">
        <v>3</v>
      </c>
      <c r="AC7" s="125">
        <v>3</v>
      </c>
      <c r="AD7" s="125">
        <v>4</v>
      </c>
      <c r="AE7" s="125">
        <v>4</v>
      </c>
      <c r="AF7" s="125">
        <v>4</v>
      </c>
      <c r="AG7" s="125">
        <v>3</v>
      </c>
      <c r="AH7" s="125">
        <v>5</v>
      </c>
      <c r="AI7" s="125">
        <v>2</v>
      </c>
      <c r="AJ7" s="125">
        <v>4</v>
      </c>
      <c r="AK7" s="125">
        <v>3</v>
      </c>
      <c r="AL7" s="125">
        <v>5</v>
      </c>
      <c r="AM7" s="125">
        <v>2</v>
      </c>
      <c r="AN7" s="125">
        <v>4</v>
      </c>
      <c r="AO7" s="125">
        <v>2</v>
      </c>
      <c r="AP7" s="125">
        <v>3</v>
      </c>
      <c r="AQ7" s="125">
        <v>2</v>
      </c>
      <c r="AR7" s="125">
        <v>3</v>
      </c>
      <c r="AS7" s="125">
        <v>2</v>
      </c>
      <c r="AT7" s="125">
        <v>3</v>
      </c>
      <c r="AU7" s="122">
        <f>(C7+E7+G7+I7+K7+M7+O7+Q7+S7+U7+W7+Y7+AA7+AC7+AE7+AG7+AI7+AK7+AM7+AO7+AQ7+AS7)/22</f>
        <v>2.6818181818181817</v>
      </c>
      <c r="AV7" s="122">
        <f>(D7+F7+H7+J7+L7+N7+P7+R7+T7+V7+X7+Z7+AB7+AD7+AF7+AH7+AJ7+AL7+AN7+AP7+AR7+AT7)/22</f>
        <v>3.9090909090909092</v>
      </c>
    </row>
    <row r="8" spans="1:48" ht="16" thickBot="1" x14ac:dyDescent="0.4">
      <c r="A8" s="36">
        <v>2</v>
      </c>
      <c r="B8" s="37" t="s">
        <v>34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2">
        <f t="shared" ref="AU8:AV30" si="0">(C8+E8+G8+I8+K8+M8+O8+Q8+S8+U8+W8+Y8+AA8+AC8+AE8+AG8+AI8+AK8+AM8+AO8+AQ8+AS8)/22</f>
        <v>0</v>
      </c>
      <c r="AV8" s="122">
        <f t="shared" si="0"/>
        <v>0</v>
      </c>
    </row>
    <row r="9" spans="1:48" ht="19.5" customHeight="1" thickBot="1" x14ac:dyDescent="0.4">
      <c r="A9" s="36">
        <v>3</v>
      </c>
      <c r="B9" s="37" t="s">
        <v>35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2">
        <f t="shared" si="0"/>
        <v>0</v>
      </c>
      <c r="AV9" s="122">
        <f t="shared" si="0"/>
        <v>0</v>
      </c>
    </row>
    <row r="10" spans="1:48" ht="16" thickBot="1" x14ac:dyDescent="0.4">
      <c r="A10" s="36">
        <v>4</v>
      </c>
      <c r="B10" s="37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2">
        <f t="shared" si="0"/>
        <v>0</v>
      </c>
      <c r="AV10" s="122">
        <f t="shared" si="0"/>
        <v>0</v>
      </c>
    </row>
    <row r="11" spans="1:48" ht="16" thickBot="1" x14ac:dyDescent="0.4">
      <c r="A11" s="36">
        <v>5</v>
      </c>
      <c r="B11" s="37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2">
        <f t="shared" si="0"/>
        <v>0</v>
      </c>
      <c r="AV11" s="122">
        <f t="shared" si="0"/>
        <v>0</v>
      </c>
    </row>
    <row r="12" spans="1:48" ht="16" thickBot="1" x14ac:dyDescent="0.4">
      <c r="A12" s="36">
        <v>6</v>
      </c>
      <c r="B12" s="37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2">
        <f t="shared" si="0"/>
        <v>0</v>
      </c>
      <c r="AV12" s="122">
        <f t="shared" si="0"/>
        <v>0</v>
      </c>
    </row>
    <row r="13" spans="1:48" ht="16" thickBot="1" x14ac:dyDescent="0.4">
      <c r="A13" s="36">
        <v>7</v>
      </c>
      <c r="B13" s="37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2">
        <f t="shared" si="0"/>
        <v>0</v>
      </c>
      <c r="AV13" s="122">
        <f t="shared" si="0"/>
        <v>0</v>
      </c>
    </row>
    <row r="14" spans="1:48" ht="16" thickBot="1" x14ac:dyDescent="0.4">
      <c r="A14" s="36">
        <v>8</v>
      </c>
      <c r="B14" s="37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2">
        <f t="shared" si="0"/>
        <v>0</v>
      </c>
      <c r="AV14" s="122">
        <f t="shared" si="0"/>
        <v>0</v>
      </c>
    </row>
    <row r="15" spans="1:48" ht="16" thickBot="1" x14ac:dyDescent="0.4">
      <c r="A15" s="36">
        <v>9</v>
      </c>
      <c r="B15" s="37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2">
        <f t="shared" si="0"/>
        <v>0</v>
      </c>
      <c r="AV15" s="122">
        <f t="shared" si="0"/>
        <v>0</v>
      </c>
    </row>
    <row r="16" spans="1:48" ht="16" thickBot="1" x14ac:dyDescent="0.4">
      <c r="A16" s="36">
        <v>10</v>
      </c>
      <c r="B16" s="37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2">
        <f t="shared" si="0"/>
        <v>0</v>
      </c>
      <c r="AV16" s="122">
        <f t="shared" si="0"/>
        <v>0</v>
      </c>
    </row>
    <row r="17" spans="1:48" ht="16" thickBot="1" x14ac:dyDescent="0.4">
      <c r="A17" s="36">
        <v>11</v>
      </c>
      <c r="B17" s="37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2">
        <f t="shared" si="0"/>
        <v>0</v>
      </c>
      <c r="AV17" s="122">
        <f t="shared" si="0"/>
        <v>0</v>
      </c>
    </row>
    <row r="18" spans="1:48" ht="16" thickBot="1" x14ac:dyDescent="0.4">
      <c r="A18" s="36">
        <v>12</v>
      </c>
      <c r="B18" s="37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2">
        <f t="shared" si="0"/>
        <v>0</v>
      </c>
      <c r="AV18" s="122">
        <f t="shared" si="0"/>
        <v>0</v>
      </c>
    </row>
    <row r="19" spans="1:48" ht="16" thickBot="1" x14ac:dyDescent="0.4">
      <c r="A19" s="36">
        <v>13</v>
      </c>
      <c r="B19" s="37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2">
        <f t="shared" si="0"/>
        <v>0</v>
      </c>
      <c r="AV19" s="122">
        <f t="shared" si="0"/>
        <v>0</v>
      </c>
    </row>
    <row r="20" spans="1:48" ht="16" thickBot="1" x14ac:dyDescent="0.4">
      <c r="A20" s="36">
        <v>14</v>
      </c>
      <c r="B20" s="37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2">
        <f t="shared" si="0"/>
        <v>0</v>
      </c>
      <c r="AV20" s="122">
        <f t="shared" si="0"/>
        <v>0</v>
      </c>
    </row>
    <row r="21" spans="1:48" ht="16" thickBot="1" x14ac:dyDescent="0.4">
      <c r="A21" s="36">
        <v>15</v>
      </c>
      <c r="B21" s="37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2">
        <f t="shared" si="0"/>
        <v>0</v>
      </c>
      <c r="AV21" s="122">
        <f t="shared" si="0"/>
        <v>0</v>
      </c>
    </row>
    <row r="22" spans="1:48" ht="16" thickBot="1" x14ac:dyDescent="0.4">
      <c r="A22" s="36">
        <v>16</v>
      </c>
      <c r="B22" s="37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2">
        <f t="shared" si="0"/>
        <v>0</v>
      </c>
      <c r="AV22" s="122">
        <f t="shared" si="0"/>
        <v>0</v>
      </c>
    </row>
    <row r="23" spans="1:48" ht="16" thickBot="1" x14ac:dyDescent="0.4">
      <c r="A23" s="36">
        <v>17</v>
      </c>
      <c r="B23" s="37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2">
        <f t="shared" si="0"/>
        <v>0</v>
      </c>
      <c r="AV23" s="122">
        <f t="shared" si="0"/>
        <v>0</v>
      </c>
    </row>
    <row r="24" spans="1:48" ht="16" thickBot="1" x14ac:dyDescent="0.4">
      <c r="A24" s="36">
        <v>18</v>
      </c>
      <c r="B24" s="37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2">
        <f t="shared" si="0"/>
        <v>0</v>
      </c>
      <c r="AV24" s="122">
        <f t="shared" si="0"/>
        <v>0</v>
      </c>
    </row>
    <row r="25" spans="1:48" ht="16" thickBot="1" x14ac:dyDescent="0.4">
      <c r="A25" s="36">
        <v>19</v>
      </c>
      <c r="B25" s="37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2">
        <f t="shared" si="0"/>
        <v>0</v>
      </c>
      <c r="AV25" s="122">
        <f t="shared" si="0"/>
        <v>0</v>
      </c>
    </row>
    <row r="26" spans="1:48" ht="16" thickBot="1" x14ac:dyDescent="0.4">
      <c r="A26" s="36">
        <v>20</v>
      </c>
      <c r="B26" s="37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2">
        <f t="shared" si="0"/>
        <v>0</v>
      </c>
      <c r="AV26" s="122">
        <f t="shared" si="0"/>
        <v>0</v>
      </c>
    </row>
    <row r="27" spans="1:48" ht="16" thickBot="1" x14ac:dyDescent="0.4">
      <c r="A27" s="36">
        <v>21</v>
      </c>
      <c r="B27" s="37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2">
        <f t="shared" si="0"/>
        <v>0</v>
      </c>
      <c r="AV27" s="122">
        <f t="shared" si="0"/>
        <v>0</v>
      </c>
    </row>
    <row r="28" spans="1:48" ht="16" thickBot="1" x14ac:dyDescent="0.4">
      <c r="A28" s="36">
        <v>22</v>
      </c>
      <c r="B28" s="37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2">
        <f t="shared" si="0"/>
        <v>0</v>
      </c>
      <c r="AV28" s="122">
        <f t="shared" si="0"/>
        <v>0</v>
      </c>
    </row>
    <row r="29" spans="1:48" ht="16" thickBot="1" x14ac:dyDescent="0.4">
      <c r="A29" s="36">
        <v>23</v>
      </c>
      <c r="B29" s="37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2">
        <f t="shared" si="0"/>
        <v>0</v>
      </c>
      <c r="AV29" s="122">
        <f t="shared" si="0"/>
        <v>0</v>
      </c>
    </row>
    <row r="30" spans="1:48" ht="16" thickBot="1" x14ac:dyDescent="0.4">
      <c r="A30" s="36">
        <v>24</v>
      </c>
      <c r="B30" s="37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2">
        <f t="shared" si="0"/>
        <v>0</v>
      </c>
      <c r="AV30" s="122">
        <f t="shared" si="0"/>
        <v>0</v>
      </c>
    </row>
    <row r="31" spans="1:48" s="17" customFormat="1" ht="16" thickBot="1" x14ac:dyDescent="0.4">
      <c r="A31" s="33"/>
      <c r="B31" s="54" t="s">
        <v>36</v>
      </c>
      <c r="C31" s="120">
        <f>(C7+C8+C9+C10+C11+C12+C13+C14+C15+C16+C17+C18+C19+C20+C21+C22+C23+C24+C25+C26+C27+C28+C29+C30)/COUNTA($B$7:$B$30)</f>
        <v>0.66666666666666663</v>
      </c>
      <c r="D31" s="120">
        <f>(D7+D8+D9+D10+D11+D12+D13+D14+D15+D16+D17+D18+D19+D20+D21+D22+D23+D24+D25+D26+D27+D28+D29+D30)/COUNTA($B$7:$B$30)</f>
        <v>1</v>
      </c>
      <c r="E31" s="120">
        <f t="shared" ref="E31" si="1">(E7+E8+E9+E10+E11+E12+E13+E14+E15+E16+E17+E18+E19+E20+E21+E22+E23+E24+E25+E26+E27+E28+E29+E30)/COUNTA($B$7:$B$30)</f>
        <v>1</v>
      </c>
      <c r="F31" s="120">
        <f t="shared" ref="F31" si="2">(F7+F8+F9+F10+F11+F12+F13+F14+F15+F16+F17+F18+F19+F20+F21+F22+F23+F24+F25+F26+F27+F28+F29+F30)/COUNTA($B$7:$B$30)</f>
        <v>1.3333333333333333</v>
      </c>
      <c r="G31" s="120">
        <f t="shared" ref="G31" si="3">(G7+G8+G9+G10+G11+G12+G13+G14+G15+G16+G17+G18+G19+G20+G21+G22+G23+G24+G25+G26+G27+G28+G29+G30)/COUNTA($B$7:$B$30)</f>
        <v>0.66666666666666663</v>
      </c>
      <c r="H31" s="120">
        <f t="shared" ref="H31" si="4">(H7+H8+H9+H10+H11+H12+H13+H14+H15+H16+H17+H18+H19+H20+H21+H22+H23+H24+H25+H26+H27+H28+H29+H30)/COUNTA($B$7:$B$30)</f>
        <v>1</v>
      </c>
      <c r="I31" s="120">
        <f t="shared" ref="I31" si="5">(I7+I8+I9+I10+I11+I12+I13+I14+I15+I16+I17+I18+I19+I20+I21+I22+I23+I24+I25+I26+I27+I28+I29+I30)/COUNTA($B$7:$B$30)</f>
        <v>1</v>
      </c>
      <c r="J31" s="120">
        <f t="shared" ref="J31" si="6">(J7+J8+J9+J10+J11+J12+J13+J14+J15+J16+J17+J18+J19+J20+J21+J22+J23+J24+J25+J26+J27+J28+J29+J30)/COUNTA($B$7:$B$30)</f>
        <v>1.3333333333333333</v>
      </c>
      <c r="K31" s="120">
        <f t="shared" ref="K31" si="7">(K7+K8+K9+K10+K11+K12+K13+K14+K15+K16+K17+K18+K19+K20+K21+K22+K23+K24+K25+K26+K27+K28+K29+K30)/COUNTA($B$7:$B$30)</f>
        <v>1.3333333333333333</v>
      </c>
      <c r="L31" s="120">
        <f t="shared" ref="L31" si="8">(L7+L8+L9+L10+L11+L12+L13+L14+L15+L16+L17+L18+L19+L20+L21+L22+L23+L24+L25+L26+L27+L28+L29+L30)/COUNTA($B$7:$B$30)</f>
        <v>1.6666666666666667</v>
      </c>
      <c r="M31" s="120">
        <f t="shared" ref="M31" si="9">(M7+M8+M9+M10+M11+M12+M13+M14+M15+M16+M17+M18+M19+M20+M21+M22+M23+M24+M25+M26+M27+M28+M29+M30)/COUNTA($B$7:$B$30)</f>
        <v>0.66666666666666663</v>
      </c>
      <c r="N31" s="120">
        <f t="shared" ref="N31" si="10">(N7+N8+N9+N10+N11+N12+N13+N14+N15+N16+N17+N18+N19+N20+N21+N22+N23+N24+N25+N26+N27+N28+N29+N30)/COUNTA($B$7:$B$30)</f>
        <v>1.3333333333333333</v>
      </c>
      <c r="O31" s="120">
        <f t="shared" ref="O31" si="11">(O7+O8+O9+O10+O11+O12+O13+O14+O15+O16+O17+O18+O19+O20+O21+O22+O23+O24+O25+O26+O27+O28+O29+O30)/COUNTA($B$7:$B$30)</f>
        <v>1</v>
      </c>
      <c r="P31" s="120">
        <f t="shared" ref="P31" si="12">(P7+P8+P9+P10+P11+P12+P13+P14+P15+P16+P17+P18+P19+P20+P21+P22+P23+P24+P25+P26+P27+P28+P29+P30)/COUNTA($B$7:$B$30)</f>
        <v>1.3333333333333333</v>
      </c>
      <c r="Q31" s="120">
        <f t="shared" ref="Q31" si="13">(Q7+Q8+Q9+Q10+Q11+Q12+Q13+Q14+Q15+Q16+Q17+Q18+Q19+Q20+Q21+Q22+Q23+Q24+Q25+Q26+Q27+Q28+Q29+Q30)/COUNTA($B$7:$B$30)</f>
        <v>1</v>
      </c>
      <c r="R31" s="120">
        <f t="shared" ref="R31" si="14">(R7+R8+R9+R10+R11+R12+R13+R14+R15+R16+R17+R18+R19+R20+R21+R22+R23+R24+R25+R26+R27+R28+R29+R30)/COUNTA($B$7:$B$30)</f>
        <v>1.3333333333333333</v>
      </c>
      <c r="S31" s="120">
        <f t="shared" ref="S31" si="15">(S7+S8+S9+S10+S11+S12+S13+S14+S15+S16+S17+S18+S19+S20+S21+S22+S23+S24+S25+S26+S27+S28+S29+S30)/COUNTA($B$7:$B$30)</f>
        <v>0.66666666666666663</v>
      </c>
      <c r="T31" s="120">
        <f t="shared" ref="T31" si="16">(T7+T8+T9+T10+T11+T12+T13+T14+T15+T16+T17+T18+T19+T20+T21+T22+T23+T24+T25+T26+T27+T28+T29+T30)/COUNTA($B$7:$B$30)</f>
        <v>1</v>
      </c>
      <c r="U31" s="120">
        <f t="shared" ref="U31" si="17">(U7+U8+U9+U10+U11+U12+U13+U14+U15+U16+U17+U18+U19+U20+U21+U22+U23+U24+U25+U26+U27+U28+U29+U30)/COUNTA($B$7:$B$30)</f>
        <v>1.3333333333333333</v>
      </c>
      <c r="V31" s="120">
        <f t="shared" ref="V31" si="18">(V7+V8+V9+V10+V11+V12+V13+V14+V15+V16+V17+V18+V19+V20+V21+V22+V23+V24+V25+V26+V27+V28+V29+V30)/COUNTA($B$7:$B$30)</f>
        <v>1.6666666666666667</v>
      </c>
      <c r="W31" s="120">
        <f t="shared" ref="W31" si="19">(W7+W8+W9+W10+W11+W12+W13+W14+W15+W16+W17+W18+W19+W20+W21+W22+W23+W24+W25+W26+W27+W28+W29+W30)/COUNTA($B$7:$B$30)</f>
        <v>1.6666666666666667</v>
      </c>
      <c r="X31" s="120">
        <f t="shared" ref="X31" si="20">(X7+X8+X9+X10+X11+X12+X13+X14+X15+X16+X17+X18+X19+X20+X21+X22+X23+X24+X25+X26+X27+X28+X29+X30)/COUNTA($B$7:$B$30)</f>
        <v>1.6666666666666667</v>
      </c>
      <c r="Y31" s="120">
        <f t="shared" ref="Y31" si="21">(Y7+Y8+Y9+Y10+Y11+Y12+Y13+Y14+Y15+Y16+Y17+Y18+Y19+Y20+Y21+Y22+Y23+Y24+Y25+Y26+Y27+Y28+Y29+Y30)/COUNTA($B$7:$B$30)</f>
        <v>0.66666666666666663</v>
      </c>
      <c r="Z31" s="120">
        <f t="shared" ref="Z31" si="22">(Z7+Z8+Z9+Z10+Z11+Z12+Z13+Z14+Z15+Z16+Z17+Z18+Z19+Z20+Z21+Z22+Z23+Z24+Z25+Z26+Z27+Z28+Z29+Z30)/COUNTA($B$7:$B$30)</f>
        <v>1.3333333333333333</v>
      </c>
      <c r="AA31" s="120">
        <f t="shared" ref="AA31" si="23">(AA7+AA8+AA9+AA10+AA11+AA12+AA13+AA14+AA15+AA16+AA17+AA18+AA19+AA20+AA21+AA22+AA23+AA24+AA25+AA26+AA27+AA28+AA29+AA30)/COUNTA($B$7:$B$30)</f>
        <v>0.33333333333333331</v>
      </c>
      <c r="AB31" s="120">
        <f t="shared" ref="AB31" si="24">(AB7+AB8+AB9+AB10+AB11+AB12+AB13+AB14+AB15+AB16+AB17+AB18+AB19+AB20+AB21+AB22+AB23+AB24+AB25+AB26+AB27+AB28+AB29+AB30)/COUNTA($B$7:$B$30)</f>
        <v>1</v>
      </c>
      <c r="AC31" s="120">
        <f t="shared" ref="AC31" si="25">(AC7+AC8+AC9+AC10+AC11+AC12+AC13+AC14+AC15+AC16+AC17+AC18+AC19+AC20+AC21+AC22+AC23+AC24+AC25+AC26+AC27+AC28+AC29+AC30)/COUNTA($B$7:$B$30)</f>
        <v>1</v>
      </c>
      <c r="AD31" s="120">
        <f t="shared" ref="AD31" si="26">(AD7+AD8+AD9+AD10+AD11+AD12+AD13+AD14+AD15+AD16+AD17+AD18+AD19+AD20+AD21+AD22+AD23+AD24+AD25+AD26+AD27+AD28+AD29+AD30)/COUNTA($B$7:$B$30)</f>
        <v>1.3333333333333333</v>
      </c>
      <c r="AE31" s="120">
        <f t="shared" ref="AE31" si="27">(AE7+AE8+AE9+AE10+AE11+AE12+AE13+AE14+AE15+AE16+AE17+AE18+AE19+AE20+AE21+AE22+AE23+AE24+AE25+AE26+AE27+AE28+AE29+AE30)/COUNTA($B$7:$B$30)</f>
        <v>1.3333333333333333</v>
      </c>
      <c r="AF31" s="120">
        <f t="shared" ref="AF31" si="28">(AF7+AF8+AF9+AF10+AF11+AF12+AF13+AF14+AF15+AF16+AF17+AF18+AF19+AF20+AF21+AF22+AF23+AF24+AF25+AF26+AF27+AF28+AF29+AF30)/COUNTA($B$7:$B$30)</f>
        <v>1.3333333333333333</v>
      </c>
      <c r="AG31" s="120">
        <f t="shared" ref="AG31" si="29">(AG7+AG8+AG9+AG10+AG11+AG12+AG13+AG14+AG15+AG16+AG17+AG18+AG19+AG20+AG21+AG22+AG23+AG24+AG25+AG26+AG27+AG28+AG29+AG30)/COUNTA($B$7:$B$30)</f>
        <v>1</v>
      </c>
      <c r="AH31" s="120">
        <f t="shared" ref="AH31" si="30">(AH7+AH8+AH9+AH10+AH11+AH12+AH13+AH14+AH15+AH16+AH17+AH18+AH19+AH20+AH21+AH22+AH23+AH24+AH25+AH26+AH27+AH28+AH29+AH30)/COUNTA($B$7:$B$30)</f>
        <v>1.6666666666666667</v>
      </c>
      <c r="AI31" s="120">
        <f t="shared" ref="AI31" si="31">(AI7+AI8+AI9+AI10+AI11+AI12+AI13+AI14+AI15+AI16+AI17+AI18+AI19+AI20+AI21+AI22+AI23+AI24+AI25+AI26+AI27+AI28+AI29+AI30)/COUNTA($B$7:$B$30)</f>
        <v>0.66666666666666663</v>
      </c>
      <c r="AJ31" s="120">
        <f t="shared" ref="AJ31" si="32">(AJ7+AJ8+AJ9+AJ10+AJ11+AJ12+AJ13+AJ14+AJ15+AJ16+AJ17+AJ18+AJ19+AJ20+AJ21+AJ22+AJ23+AJ24+AJ25+AJ26+AJ27+AJ28+AJ29+AJ30)/COUNTA($B$7:$B$30)</f>
        <v>1.3333333333333333</v>
      </c>
      <c r="AK31" s="120">
        <f t="shared" ref="AK31" si="33">(AK7+AK8+AK9+AK10+AK11+AK12+AK13+AK14+AK15+AK16+AK17+AK18+AK19+AK20+AK21+AK22+AK23+AK24+AK25+AK26+AK27+AK28+AK29+AK30)/COUNTA($B$7:$B$30)</f>
        <v>1</v>
      </c>
      <c r="AL31" s="120">
        <f t="shared" ref="AL31" si="34">(AL7+AL8+AL9+AL10+AL11+AL12+AL13+AL14+AL15+AL16+AL17+AL18+AL19+AL20+AL21+AL22+AL23+AL24+AL25+AL26+AL27+AL28+AL29+AL30)/COUNTA($B$7:$B$30)</f>
        <v>1.6666666666666667</v>
      </c>
      <c r="AM31" s="120">
        <f t="shared" ref="AM31" si="35">(AM7+AM8+AM9+AM10+AM11+AM12+AM13+AM14+AM15+AM16+AM17+AM18+AM19+AM20+AM21+AM22+AM23+AM24+AM25+AM26+AM27+AM28+AM29+AM30)/COUNTA($B$7:$B$30)</f>
        <v>0.66666666666666663</v>
      </c>
      <c r="AN31" s="120">
        <f t="shared" ref="AN31" si="36">(AN7+AN8+AN9+AN10+AN11+AN12+AN13+AN14+AN15+AN16+AN17+AN18+AN19+AN20+AN21+AN22+AN23+AN24+AN25+AN26+AN27+AN28+AN29+AN30)/COUNTA($B$7:$B$30)</f>
        <v>1.3333333333333333</v>
      </c>
      <c r="AO31" s="120">
        <f t="shared" ref="AO31" si="37">(AO7+AO8+AO9+AO10+AO11+AO12+AO13+AO14+AO15+AO16+AO17+AO18+AO19+AO20+AO21+AO22+AO23+AO24+AO25+AO26+AO27+AO28+AO29+AO30)/COUNTA($B$7:$B$30)</f>
        <v>0.66666666666666663</v>
      </c>
      <c r="AP31" s="120">
        <f t="shared" ref="AP31" si="38">(AP7+AP8+AP9+AP10+AP11+AP12+AP13+AP14+AP15+AP16+AP17+AP18+AP19+AP20+AP21+AP22+AP23+AP24+AP25+AP26+AP27+AP28+AP29+AP30)/COUNTA($B$7:$B$30)</f>
        <v>1</v>
      </c>
      <c r="AQ31" s="120">
        <f t="shared" ref="AQ31" si="39">(AQ7+AQ8+AQ9+AQ10+AQ11+AQ12+AQ13+AQ14+AQ15+AQ16+AQ17+AQ18+AQ19+AQ20+AQ21+AQ22+AQ23+AQ24+AQ25+AQ26+AQ27+AQ28+AQ29+AQ30)/COUNTA($B$7:$B$30)</f>
        <v>0.66666666666666663</v>
      </c>
      <c r="AR31" s="120">
        <f t="shared" ref="AR31" si="40">(AR7+AR8+AR9+AR10+AR11+AR12+AR13+AR14+AR15+AR16+AR17+AR18+AR19+AR20+AR21+AR22+AR23+AR24+AR25+AR26+AR27+AR28+AR29+AR30)/COUNTA($B$7:$B$30)</f>
        <v>1</v>
      </c>
      <c r="AS31" s="120">
        <f t="shared" ref="AS31" si="41">(AS7+AS8+AS9+AS10+AS11+AS12+AS13+AS14+AS15+AS16+AS17+AS18+AS19+AS20+AS21+AS22+AS23+AS24+AS25+AS26+AS27+AS28+AS29+AS30)/COUNTA($B$7:$B$30)</f>
        <v>0.66666666666666663</v>
      </c>
      <c r="AT31" s="120">
        <f t="shared" ref="AT31" si="42">(AT7+AT8+AT9+AT10+AT11+AT12+AT13+AT14+AT15+AT16+AT17+AT18+AT19+AT20+AT21+AT22+AT23+AT24+AT25+AT26+AT27+AT28+AT29+AT30)/COUNTA($B$7:$B$30)</f>
        <v>1</v>
      </c>
      <c r="AU31" s="121">
        <f t="shared" ref="AU31" si="43">(C31+E31+G31+I31+K31+M31+O31+Q31+S31+U31+W31+Y31+AA31+AC31+AE31+AG31+AI31+AK31+AM31+AO31+AQ31+AS31)/22</f>
        <v>0.89393939393939414</v>
      </c>
      <c r="AV31" s="121">
        <f t="shared" ref="AV31" si="44">(D31+F31+H31+J31+L31+N31+P31+R31+T31+V31+X31+Z31+AB31+AD31+AF31+AH31+AJ31+AL31+AN31+AP31+AR31+AT31)/22</f>
        <v>1.303030303030303</v>
      </c>
    </row>
    <row r="35" spans="2:6" ht="15.5" x14ac:dyDescent="0.35">
      <c r="B35" s="38" t="s">
        <v>37</v>
      </c>
      <c r="C35" s="39"/>
      <c r="D35" s="39"/>
      <c r="E35" s="39"/>
      <c r="F35" s="39"/>
    </row>
    <row r="36" spans="2:6" ht="30" x14ac:dyDescent="0.35">
      <c r="B36" s="40"/>
      <c r="C36" s="41" t="s">
        <v>38</v>
      </c>
      <c r="D36" s="41" t="s">
        <v>39</v>
      </c>
      <c r="E36" s="41" t="s">
        <v>40</v>
      </c>
      <c r="F36" s="51" t="s">
        <v>41</v>
      </c>
    </row>
    <row r="37" spans="2:6" ht="15.5" x14ac:dyDescent="0.35">
      <c r="B37" s="42" t="s">
        <v>42</v>
      </c>
      <c r="C37" s="123">
        <f>COUNTA(B7:B30)</f>
        <v>3</v>
      </c>
      <c r="D37" s="123">
        <f>COUNTIF(AU7:AU30,"&gt;=3,8")</f>
        <v>0</v>
      </c>
      <c r="E37" s="123">
        <f>COUNTIFS(AU7:AU30,"&lt;3,7",AU7:AU30,"&gt;=2,3")</f>
        <v>1</v>
      </c>
      <c r="F37" s="123">
        <f>COUNTIFS(AU7:AU30,"&lt;2,2",AU7:AU30,"&gt;0")</f>
        <v>0</v>
      </c>
    </row>
    <row r="38" spans="2:6" ht="15.5" x14ac:dyDescent="0.35">
      <c r="B38" s="42" t="s">
        <v>43</v>
      </c>
      <c r="C38" s="123">
        <v>100</v>
      </c>
      <c r="D38" s="123">
        <f>D37*C38/C37</f>
        <v>0</v>
      </c>
      <c r="E38" s="124">
        <f>E37*C38/C37</f>
        <v>33.333333333333336</v>
      </c>
      <c r="F38" s="124">
        <f>F37*C38/C37</f>
        <v>0</v>
      </c>
    </row>
    <row r="39" spans="2:6" ht="15.5" x14ac:dyDescent="0.35">
      <c r="B39" s="43"/>
      <c r="C39" s="39"/>
      <c r="D39" s="39"/>
      <c r="E39" s="39"/>
      <c r="F39" s="39"/>
    </row>
    <row r="40" spans="2:6" ht="15.5" x14ac:dyDescent="0.35">
      <c r="B40" s="43"/>
      <c r="C40" s="39"/>
      <c r="D40" s="39"/>
      <c r="E40" s="39"/>
      <c r="F40" s="39"/>
    </row>
    <row r="41" spans="2:6" ht="15.5" x14ac:dyDescent="0.35">
      <c r="B41" s="38" t="s">
        <v>44</v>
      </c>
      <c r="C41" s="39"/>
      <c r="D41" s="44"/>
      <c r="E41" s="44"/>
      <c r="F41" s="44"/>
    </row>
    <row r="42" spans="2:6" ht="30" x14ac:dyDescent="0.35">
      <c r="B42" s="40"/>
      <c r="C42" s="45" t="s">
        <v>38</v>
      </c>
      <c r="D42" s="41" t="s">
        <v>39</v>
      </c>
      <c r="E42" s="41" t="s">
        <v>40</v>
      </c>
      <c r="F42" s="51" t="s">
        <v>41</v>
      </c>
    </row>
    <row r="43" spans="2:6" ht="15.5" x14ac:dyDescent="0.35">
      <c r="B43" s="42" t="s">
        <v>42</v>
      </c>
      <c r="C43" s="123">
        <f>COUNTA(B7:B30)</f>
        <v>3</v>
      </c>
      <c r="D43" s="123">
        <f>COUNTIF(AV7:AV30,"&gt;=3,8")</f>
        <v>1</v>
      </c>
      <c r="E43" s="123">
        <f>COUNTIFS(AV7:AV30,"&lt;3,7",AV7:AV30,"&gt;=2,3")</f>
        <v>0</v>
      </c>
      <c r="F43" s="123">
        <f>COUNTIFS(AV7:AV30,"&lt;2,2",AV7:AV30,"&gt;0")</f>
        <v>0</v>
      </c>
    </row>
    <row r="44" spans="2:6" ht="15.5" x14ac:dyDescent="0.35">
      <c r="B44" s="42" t="s">
        <v>43</v>
      </c>
      <c r="C44" s="123">
        <v>100</v>
      </c>
      <c r="D44" s="124">
        <f>D43*C44/C43</f>
        <v>33.333333333333336</v>
      </c>
      <c r="E44" s="124">
        <f>E43*C44/C43</f>
        <v>0</v>
      </c>
      <c r="F44" s="124">
        <f>F43*C44/C43</f>
        <v>0</v>
      </c>
    </row>
  </sheetData>
  <sheetProtection algorithmName="SHA-512" hashValue="K7t/16YbLR9qQhkiFiOh96O1qCVVe47hX4Cgdcsm/Rs9KZ7T3PRnyVQ5TOr6MM+gxskNTq879yX/lPxfB9PUwQ==" saltValue="pZgiH63pFRdvwzfQ+PmV9A==" spinCount="100000" sheet="1" formatCells="0" formatColumns="0" formatRows="0" insertColumns="0" insertRows="0" insertHyperlinks="0" deleteColumns="0" deleteRows="0" sort="0" autoFilter="0" pivotTables="0"/>
  <mergeCells count="31">
    <mergeCell ref="AA5:AB5"/>
    <mergeCell ref="AQ5:AR5"/>
    <mergeCell ref="AS5:AT5"/>
    <mergeCell ref="AL2:AM2"/>
    <mergeCell ref="AE5:AF5"/>
    <mergeCell ref="AG5:AH5"/>
    <mergeCell ref="AI5:AJ5"/>
    <mergeCell ref="AK5:AL5"/>
    <mergeCell ref="AM5:AN5"/>
    <mergeCell ref="AO5:AP5"/>
    <mergeCell ref="Q5:R5"/>
    <mergeCell ref="S5:T5"/>
    <mergeCell ref="U5:V5"/>
    <mergeCell ref="W5:X5"/>
    <mergeCell ref="Y5:Z5"/>
    <mergeCell ref="A1:AV1"/>
    <mergeCell ref="A4:A6"/>
    <mergeCell ref="B4:B6"/>
    <mergeCell ref="C4:D5"/>
    <mergeCell ref="E4:J4"/>
    <mergeCell ref="K4:P4"/>
    <mergeCell ref="Q4:AH4"/>
    <mergeCell ref="AI4:AT4"/>
    <mergeCell ref="AU4:AV5"/>
    <mergeCell ref="E5:F5"/>
    <mergeCell ref="AC5:AD5"/>
    <mergeCell ref="G5:H5"/>
    <mergeCell ref="I5:J5"/>
    <mergeCell ref="K5:L5"/>
    <mergeCell ref="M5:N5"/>
    <mergeCell ref="O5:P5"/>
  </mergeCells>
  <hyperlinks>
    <hyperlink ref="AL2" location="'ТИТУЛ'!A1" display="'ТИТУЛ'!A1" xr:uid="{C5CF26CE-9D82-4D29-9A55-ACE12CBC2DFB}"/>
    <hyperlink ref="AL2:AM2" location="Оглавление!A1" display="ОГЛАВЛЕНИЕ" xr:uid="{68F07F79-BCF5-47A1-ACDB-00AF55EAFAF8}"/>
  </hyperlinks>
  <pageMargins left="0.43125000000000002" right="0.50871212121212117" top="0.75" bottom="0.75" header="0.3" footer="0.3"/>
  <pageSetup paperSize="9" scale="35" orientation="landscape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F4BE1-599F-4A0B-B0DD-2087F6135AF7}">
  <sheetPr codeName="Лист11">
    <tabColor theme="5"/>
    <pageSetUpPr fitToPage="1"/>
  </sheetPr>
  <dimension ref="A1:N40"/>
  <sheetViews>
    <sheetView view="pageLayout" zoomScale="70" zoomScaleNormal="40" zoomScalePageLayoutView="70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25.453125" style="1" customWidth="1"/>
    <col min="3" max="16384" width="9.1796875" style="1"/>
  </cols>
  <sheetData>
    <row r="1" spans="1:14" ht="17.5" x14ac:dyDescent="0.35">
      <c r="A1" s="2" t="s">
        <v>390</v>
      </c>
      <c r="K1" s="242" t="s">
        <v>363</v>
      </c>
      <c r="L1" s="242"/>
    </row>
    <row r="2" spans="1:14" ht="15" thickBot="1" x14ac:dyDescent="0.4"/>
    <row r="3" spans="1:14" ht="108.75" customHeight="1" x14ac:dyDescent="0.35">
      <c r="A3" s="280" t="s">
        <v>12</v>
      </c>
      <c r="B3" s="280" t="s">
        <v>13</v>
      </c>
      <c r="C3" s="255" t="s">
        <v>143</v>
      </c>
      <c r="D3" s="256"/>
      <c r="E3" s="255" t="s">
        <v>144</v>
      </c>
      <c r="F3" s="259"/>
      <c r="G3" s="255" t="s">
        <v>145</v>
      </c>
      <c r="H3" s="256"/>
      <c r="I3" s="259" t="s">
        <v>146</v>
      </c>
      <c r="J3" s="259"/>
      <c r="K3" s="302" t="s">
        <v>147</v>
      </c>
      <c r="L3" s="303"/>
      <c r="M3" s="300" t="s">
        <v>148</v>
      </c>
      <c r="N3" s="301"/>
    </row>
    <row r="4" spans="1:14" ht="4.5" customHeight="1" thickBot="1" x14ac:dyDescent="0.4">
      <c r="A4" s="281"/>
      <c r="B4" s="281"/>
      <c r="C4" s="306"/>
      <c r="D4" s="307"/>
      <c r="E4" s="257"/>
      <c r="F4" s="260"/>
      <c r="G4" s="257"/>
      <c r="H4" s="258"/>
      <c r="I4" s="260"/>
      <c r="J4" s="260"/>
      <c r="K4" s="304"/>
      <c r="L4" s="305"/>
      <c r="M4" s="177"/>
      <c r="N4" s="178"/>
    </row>
    <row r="5" spans="1:14" ht="16" thickBot="1" x14ac:dyDescent="0.4">
      <c r="A5" s="282"/>
      <c r="B5" s="282"/>
      <c r="C5" s="32" t="s">
        <v>31</v>
      </c>
      <c r="D5" s="32" t="s">
        <v>32</v>
      </c>
      <c r="E5" s="34" t="s">
        <v>31</v>
      </c>
      <c r="F5" s="34" t="s">
        <v>32</v>
      </c>
      <c r="G5" s="34" t="s">
        <v>31</v>
      </c>
      <c r="H5" s="34" t="s">
        <v>32</v>
      </c>
      <c r="I5" s="34" t="s">
        <v>31</v>
      </c>
      <c r="J5" s="34" t="s">
        <v>32</v>
      </c>
      <c r="K5" s="34" t="s">
        <v>31</v>
      </c>
      <c r="L5" s="34" t="s">
        <v>32</v>
      </c>
      <c r="M5" s="47" t="s">
        <v>31</v>
      </c>
      <c r="N5" s="47" t="s">
        <v>32</v>
      </c>
    </row>
    <row r="6" spans="1:14" ht="16" thickBot="1" x14ac:dyDescent="0.4">
      <c r="A6" s="36">
        <v>1</v>
      </c>
      <c r="B6" s="37" t="s">
        <v>33</v>
      </c>
      <c r="C6" s="125">
        <v>2</v>
      </c>
      <c r="D6" s="125">
        <v>3</v>
      </c>
      <c r="E6" s="138">
        <v>2</v>
      </c>
      <c r="F6" s="138">
        <v>3</v>
      </c>
      <c r="G6" s="138">
        <v>2</v>
      </c>
      <c r="H6" s="138">
        <v>3</v>
      </c>
      <c r="I6" s="138">
        <v>4</v>
      </c>
      <c r="J6" s="138">
        <v>5</v>
      </c>
      <c r="K6" s="138">
        <v>4</v>
      </c>
      <c r="L6" s="138">
        <v>5</v>
      </c>
      <c r="M6" s="183">
        <f>(C6+E6+G6+I6+K6)/5</f>
        <v>2.8</v>
      </c>
      <c r="N6" s="183">
        <f>(D6+F6+H6+J6+L6)/5</f>
        <v>3.8</v>
      </c>
    </row>
    <row r="7" spans="1:14" ht="16" thickBot="1" x14ac:dyDescent="0.4">
      <c r="A7" s="36">
        <v>2</v>
      </c>
      <c r="B7" s="37" t="s">
        <v>34</v>
      </c>
      <c r="C7" s="125"/>
      <c r="D7" s="125"/>
      <c r="E7" s="138"/>
      <c r="F7" s="138"/>
      <c r="G7" s="138"/>
      <c r="H7" s="138"/>
      <c r="I7" s="138"/>
      <c r="J7" s="138"/>
      <c r="K7" s="138"/>
      <c r="L7" s="138"/>
      <c r="M7" s="183">
        <f t="shared" ref="M7:N29" si="0">(C7+E7+G7+I7+K7)/5</f>
        <v>0</v>
      </c>
      <c r="N7" s="183">
        <f t="shared" si="0"/>
        <v>0</v>
      </c>
    </row>
    <row r="8" spans="1:14" ht="21" customHeight="1" thickBot="1" x14ac:dyDescent="0.4">
      <c r="A8" s="36">
        <v>3</v>
      </c>
      <c r="B8" s="37" t="s">
        <v>35</v>
      </c>
      <c r="C8" s="125"/>
      <c r="D8" s="125"/>
      <c r="E8" s="138"/>
      <c r="F8" s="138"/>
      <c r="G8" s="138"/>
      <c r="H8" s="138"/>
      <c r="I8" s="138"/>
      <c r="J8" s="138"/>
      <c r="K8" s="138"/>
      <c r="L8" s="138"/>
      <c r="M8" s="183">
        <f t="shared" si="0"/>
        <v>0</v>
      </c>
      <c r="N8" s="183">
        <f t="shared" si="0"/>
        <v>0</v>
      </c>
    </row>
    <row r="9" spans="1:14" ht="16" thickBot="1" x14ac:dyDescent="0.4">
      <c r="A9" s="36">
        <v>4</v>
      </c>
      <c r="B9" s="37"/>
      <c r="C9" s="125"/>
      <c r="D9" s="125"/>
      <c r="E9" s="138"/>
      <c r="F9" s="138"/>
      <c r="G9" s="138"/>
      <c r="H9" s="138"/>
      <c r="I9" s="138"/>
      <c r="J9" s="138"/>
      <c r="K9" s="138"/>
      <c r="L9" s="138"/>
      <c r="M9" s="183">
        <f t="shared" si="0"/>
        <v>0</v>
      </c>
      <c r="N9" s="183">
        <f t="shared" si="0"/>
        <v>0</v>
      </c>
    </row>
    <row r="10" spans="1:14" ht="16" thickBot="1" x14ac:dyDescent="0.4">
      <c r="A10" s="36">
        <v>5</v>
      </c>
      <c r="B10" s="37"/>
      <c r="C10" s="125"/>
      <c r="D10" s="125"/>
      <c r="E10" s="138"/>
      <c r="F10" s="138"/>
      <c r="G10" s="138"/>
      <c r="H10" s="138"/>
      <c r="I10" s="138"/>
      <c r="J10" s="138"/>
      <c r="K10" s="138"/>
      <c r="L10" s="138"/>
      <c r="M10" s="183">
        <f t="shared" si="0"/>
        <v>0</v>
      </c>
      <c r="N10" s="183">
        <f t="shared" si="0"/>
        <v>0</v>
      </c>
    </row>
    <row r="11" spans="1:14" ht="16" thickBot="1" x14ac:dyDescent="0.4">
      <c r="A11" s="36">
        <v>6</v>
      </c>
      <c r="B11" s="37"/>
      <c r="C11" s="125"/>
      <c r="D11" s="125"/>
      <c r="E11" s="138"/>
      <c r="F11" s="138"/>
      <c r="G11" s="138"/>
      <c r="H11" s="138"/>
      <c r="I11" s="138"/>
      <c r="J11" s="138"/>
      <c r="K11" s="138"/>
      <c r="L11" s="138"/>
      <c r="M11" s="183">
        <f t="shared" si="0"/>
        <v>0</v>
      </c>
      <c r="N11" s="183">
        <f t="shared" si="0"/>
        <v>0</v>
      </c>
    </row>
    <row r="12" spans="1:14" ht="16" thickBot="1" x14ac:dyDescent="0.4">
      <c r="A12" s="36">
        <v>7</v>
      </c>
      <c r="B12" s="37"/>
      <c r="C12" s="125"/>
      <c r="D12" s="125"/>
      <c r="E12" s="138"/>
      <c r="F12" s="138"/>
      <c r="G12" s="138"/>
      <c r="H12" s="138"/>
      <c r="I12" s="138"/>
      <c r="J12" s="138"/>
      <c r="K12" s="138"/>
      <c r="L12" s="138"/>
      <c r="M12" s="183">
        <f t="shared" si="0"/>
        <v>0</v>
      </c>
      <c r="N12" s="183">
        <f t="shared" si="0"/>
        <v>0</v>
      </c>
    </row>
    <row r="13" spans="1:14" ht="16" thickBot="1" x14ac:dyDescent="0.4">
      <c r="A13" s="36">
        <v>8</v>
      </c>
      <c r="B13" s="37"/>
      <c r="C13" s="125"/>
      <c r="D13" s="125"/>
      <c r="E13" s="138"/>
      <c r="F13" s="138"/>
      <c r="G13" s="138"/>
      <c r="H13" s="138"/>
      <c r="I13" s="138"/>
      <c r="J13" s="138"/>
      <c r="K13" s="138"/>
      <c r="L13" s="138"/>
      <c r="M13" s="183">
        <f t="shared" si="0"/>
        <v>0</v>
      </c>
      <c r="N13" s="183">
        <f t="shared" si="0"/>
        <v>0</v>
      </c>
    </row>
    <row r="14" spans="1:14" ht="16" thickBot="1" x14ac:dyDescent="0.4">
      <c r="A14" s="36">
        <v>9</v>
      </c>
      <c r="B14" s="37"/>
      <c r="C14" s="125"/>
      <c r="D14" s="125"/>
      <c r="E14" s="138"/>
      <c r="F14" s="138"/>
      <c r="G14" s="138"/>
      <c r="H14" s="138"/>
      <c r="I14" s="138"/>
      <c r="J14" s="138"/>
      <c r="K14" s="138"/>
      <c r="L14" s="138"/>
      <c r="M14" s="183">
        <f t="shared" si="0"/>
        <v>0</v>
      </c>
      <c r="N14" s="183">
        <f t="shared" si="0"/>
        <v>0</v>
      </c>
    </row>
    <row r="15" spans="1:14" ht="16" thickBot="1" x14ac:dyDescent="0.4">
      <c r="A15" s="36">
        <v>10</v>
      </c>
      <c r="B15" s="37"/>
      <c r="C15" s="125"/>
      <c r="D15" s="125"/>
      <c r="E15" s="138"/>
      <c r="F15" s="138"/>
      <c r="G15" s="138"/>
      <c r="H15" s="138"/>
      <c r="I15" s="138"/>
      <c r="J15" s="138"/>
      <c r="K15" s="138"/>
      <c r="L15" s="138"/>
      <c r="M15" s="183">
        <f t="shared" si="0"/>
        <v>0</v>
      </c>
      <c r="N15" s="183">
        <f t="shared" si="0"/>
        <v>0</v>
      </c>
    </row>
    <row r="16" spans="1:14" ht="16" thickBot="1" x14ac:dyDescent="0.4">
      <c r="A16" s="36">
        <v>11</v>
      </c>
      <c r="B16" s="37"/>
      <c r="C16" s="125"/>
      <c r="D16" s="125"/>
      <c r="E16" s="138"/>
      <c r="F16" s="138"/>
      <c r="G16" s="138"/>
      <c r="H16" s="138"/>
      <c r="I16" s="138"/>
      <c r="J16" s="138"/>
      <c r="K16" s="138"/>
      <c r="L16" s="138"/>
      <c r="M16" s="183">
        <f t="shared" si="0"/>
        <v>0</v>
      </c>
      <c r="N16" s="183">
        <f t="shared" si="0"/>
        <v>0</v>
      </c>
    </row>
    <row r="17" spans="1:14" ht="16" thickBot="1" x14ac:dyDescent="0.4">
      <c r="A17" s="36">
        <v>12</v>
      </c>
      <c r="B17" s="37"/>
      <c r="C17" s="125"/>
      <c r="D17" s="125"/>
      <c r="E17" s="138"/>
      <c r="F17" s="138"/>
      <c r="G17" s="138"/>
      <c r="H17" s="138"/>
      <c r="I17" s="138"/>
      <c r="J17" s="138"/>
      <c r="K17" s="138"/>
      <c r="L17" s="138"/>
      <c r="M17" s="183">
        <f t="shared" si="0"/>
        <v>0</v>
      </c>
      <c r="N17" s="183">
        <f t="shared" si="0"/>
        <v>0</v>
      </c>
    </row>
    <row r="18" spans="1:14" ht="16" thickBot="1" x14ac:dyDescent="0.4">
      <c r="A18" s="36">
        <v>13</v>
      </c>
      <c r="B18" s="37"/>
      <c r="C18" s="125"/>
      <c r="D18" s="125"/>
      <c r="E18" s="138"/>
      <c r="F18" s="138"/>
      <c r="G18" s="138"/>
      <c r="H18" s="138"/>
      <c r="I18" s="138"/>
      <c r="J18" s="138"/>
      <c r="K18" s="138"/>
      <c r="L18" s="138"/>
      <c r="M18" s="183">
        <f t="shared" si="0"/>
        <v>0</v>
      </c>
      <c r="N18" s="183">
        <f t="shared" si="0"/>
        <v>0</v>
      </c>
    </row>
    <row r="19" spans="1:14" ht="16" thickBot="1" x14ac:dyDescent="0.4">
      <c r="A19" s="36">
        <v>14</v>
      </c>
      <c r="B19" s="37"/>
      <c r="C19" s="125"/>
      <c r="D19" s="125"/>
      <c r="E19" s="138"/>
      <c r="F19" s="138"/>
      <c r="G19" s="138"/>
      <c r="H19" s="138"/>
      <c r="I19" s="138"/>
      <c r="J19" s="138"/>
      <c r="K19" s="138"/>
      <c r="L19" s="138"/>
      <c r="M19" s="183">
        <f t="shared" si="0"/>
        <v>0</v>
      </c>
      <c r="N19" s="183">
        <f t="shared" si="0"/>
        <v>0</v>
      </c>
    </row>
    <row r="20" spans="1:14" ht="16" thickBot="1" x14ac:dyDescent="0.4">
      <c r="A20" s="36">
        <v>15</v>
      </c>
      <c r="B20" s="37"/>
      <c r="C20" s="125"/>
      <c r="D20" s="125"/>
      <c r="E20" s="138"/>
      <c r="F20" s="138"/>
      <c r="G20" s="138"/>
      <c r="H20" s="138"/>
      <c r="I20" s="138"/>
      <c r="J20" s="138"/>
      <c r="K20" s="138"/>
      <c r="L20" s="138"/>
      <c r="M20" s="183">
        <f t="shared" si="0"/>
        <v>0</v>
      </c>
      <c r="N20" s="183">
        <f t="shared" si="0"/>
        <v>0</v>
      </c>
    </row>
    <row r="21" spans="1:14" ht="16" thickBot="1" x14ac:dyDescent="0.4">
      <c r="A21" s="36">
        <v>16</v>
      </c>
      <c r="B21" s="37"/>
      <c r="C21" s="125"/>
      <c r="D21" s="125"/>
      <c r="E21" s="138"/>
      <c r="F21" s="138"/>
      <c r="G21" s="138"/>
      <c r="H21" s="138"/>
      <c r="I21" s="138"/>
      <c r="J21" s="138"/>
      <c r="K21" s="138"/>
      <c r="L21" s="138"/>
      <c r="M21" s="183">
        <f t="shared" si="0"/>
        <v>0</v>
      </c>
      <c r="N21" s="183">
        <f t="shared" si="0"/>
        <v>0</v>
      </c>
    </row>
    <row r="22" spans="1:14" ht="16" thickBot="1" x14ac:dyDescent="0.4">
      <c r="A22" s="36">
        <v>17</v>
      </c>
      <c r="B22" s="37"/>
      <c r="C22" s="125"/>
      <c r="D22" s="125"/>
      <c r="E22" s="138"/>
      <c r="F22" s="138"/>
      <c r="G22" s="138"/>
      <c r="H22" s="138"/>
      <c r="I22" s="138"/>
      <c r="J22" s="138"/>
      <c r="K22" s="138"/>
      <c r="L22" s="138"/>
      <c r="M22" s="183">
        <f t="shared" si="0"/>
        <v>0</v>
      </c>
      <c r="N22" s="183">
        <f t="shared" si="0"/>
        <v>0</v>
      </c>
    </row>
    <row r="23" spans="1:14" ht="16" thickBot="1" x14ac:dyDescent="0.4">
      <c r="A23" s="36">
        <v>18</v>
      </c>
      <c r="B23" s="37"/>
      <c r="C23" s="125"/>
      <c r="D23" s="125"/>
      <c r="E23" s="138"/>
      <c r="F23" s="138"/>
      <c r="G23" s="138"/>
      <c r="H23" s="138"/>
      <c r="I23" s="138"/>
      <c r="J23" s="138"/>
      <c r="K23" s="138"/>
      <c r="L23" s="138"/>
      <c r="M23" s="183">
        <f t="shared" si="0"/>
        <v>0</v>
      </c>
      <c r="N23" s="183">
        <f t="shared" si="0"/>
        <v>0</v>
      </c>
    </row>
    <row r="24" spans="1:14" ht="16" thickBot="1" x14ac:dyDescent="0.4">
      <c r="A24" s="36">
        <v>19</v>
      </c>
      <c r="B24" s="37"/>
      <c r="C24" s="125"/>
      <c r="D24" s="125"/>
      <c r="E24" s="138"/>
      <c r="F24" s="138"/>
      <c r="G24" s="138"/>
      <c r="H24" s="138"/>
      <c r="I24" s="138"/>
      <c r="J24" s="138"/>
      <c r="K24" s="138"/>
      <c r="L24" s="138"/>
      <c r="M24" s="183">
        <f t="shared" si="0"/>
        <v>0</v>
      </c>
      <c r="N24" s="183">
        <f t="shared" si="0"/>
        <v>0</v>
      </c>
    </row>
    <row r="25" spans="1:14" ht="16" thickBot="1" x14ac:dyDescent="0.4">
      <c r="A25" s="36">
        <v>20</v>
      </c>
      <c r="B25" s="37"/>
      <c r="C25" s="125"/>
      <c r="D25" s="125"/>
      <c r="E25" s="138"/>
      <c r="F25" s="138"/>
      <c r="G25" s="138"/>
      <c r="H25" s="138"/>
      <c r="I25" s="138"/>
      <c r="J25" s="138"/>
      <c r="K25" s="138"/>
      <c r="L25" s="138"/>
      <c r="M25" s="183">
        <f t="shared" si="0"/>
        <v>0</v>
      </c>
      <c r="N25" s="183">
        <f t="shared" si="0"/>
        <v>0</v>
      </c>
    </row>
    <row r="26" spans="1:14" ht="16" thickBot="1" x14ac:dyDescent="0.4">
      <c r="A26" s="36">
        <v>21</v>
      </c>
      <c r="B26" s="37"/>
      <c r="C26" s="125"/>
      <c r="D26" s="125"/>
      <c r="E26" s="138"/>
      <c r="F26" s="138"/>
      <c r="G26" s="138"/>
      <c r="H26" s="138"/>
      <c r="I26" s="138"/>
      <c r="J26" s="138"/>
      <c r="K26" s="138"/>
      <c r="L26" s="138"/>
      <c r="M26" s="183">
        <f t="shared" si="0"/>
        <v>0</v>
      </c>
      <c r="N26" s="183">
        <f t="shared" si="0"/>
        <v>0</v>
      </c>
    </row>
    <row r="27" spans="1:14" ht="16" thickBot="1" x14ac:dyDescent="0.4">
      <c r="A27" s="36">
        <v>22</v>
      </c>
      <c r="B27" s="37"/>
      <c r="C27" s="125"/>
      <c r="D27" s="125"/>
      <c r="E27" s="138"/>
      <c r="F27" s="138"/>
      <c r="G27" s="138"/>
      <c r="H27" s="138"/>
      <c r="I27" s="138"/>
      <c r="J27" s="138"/>
      <c r="K27" s="138"/>
      <c r="L27" s="138"/>
      <c r="M27" s="183">
        <f t="shared" si="0"/>
        <v>0</v>
      </c>
      <c r="N27" s="183">
        <f t="shared" si="0"/>
        <v>0</v>
      </c>
    </row>
    <row r="28" spans="1:14" ht="16" thickBot="1" x14ac:dyDescent="0.4">
      <c r="A28" s="36">
        <v>23</v>
      </c>
      <c r="B28" s="37"/>
      <c r="C28" s="125"/>
      <c r="D28" s="125"/>
      <c r="E28" s="138"/>
      <c r="F28" s="138"/>
      <c r="G28" s="138"/>
      <c r="H28" s="138"/>
      <c r="I28" s="138"/>
      <c r="J28" s="138"/>
      <c r="K28" s="138"/>
      <c r="L28" s="138"/>
      <c r="M28" s="183">
        <f t="shared" si="0"/>
        <v>0</v>
      </c>
      <c r="N28" s="183">
        <f t="shared" si="0"/>
        <v>0</v>
      </c>
    </row>
    <row r="29" spans="1:14" ht="16" thickBot="1" x14ac:dyDescent="0.4">
      <c r="A29" s="36">
        <v>24</v>
      </c>
      <c r="B29" s="37"/>
      <c r="C29" s="125"/>
      <c r="D29" s="125"/>
      <c r="E29" s="138"/>
      <c r="F29" s="138"/>
      <c r="G29" s="138"/>
      <c r="H29" s="138"/>
      <c r="I29" s="138"/>
      <c r="J29" s="138"/>
      <c r="K29" s="138"/>
      <c r="L29" s="138"/>
      <c r="M29" s="183">
        <f t="shared" si="0"/>
        <v>0</v>
      </c>
      <c r="N29" s="183">
        <f t="shared" si="0"/>
        <v>0</v>
      </c>
    </row>
    <row r="30" spans="1:14" s="17" customFormat="1" ht="16" thickBot="1" x14ac:dyDescent="0.4">
      <c r="A30" s="33"/>
      <c r="B30" s="181" t="s">
        <v>36</v>
      </c>
      <c r="C30" s="120">
        <f>(C6+C7+C8+C9+C10+C11+C12+C13+C14+C15+C16+C17+C18+C19+C20+C21+C22+C23+C24+C25+C26+C27+C28+C29)/COUNTA($B$6:$B$29)</f>
        <v>0.66666666666666663</v>
      </c>
      <c r="D30" s="120">
        <f t="shared" ref="D30:L30" si="1">(D6+D7+D8+D9+D10+D11+D12+D13+D14+D15+D16+D17+D18+D19+D20+D21+D22+D23+D24+D25+D26+D27+D28+D29)/COUNTA($B$6:$B$29)</f>
        <v>1</v>
      </c>
      <c r="E30" s="120">
        <f t="shared" si="1"/>
        <v>0.66666666666666663</v>
      </c>
      <c r="F30" s="120">
        <f t="shared" si="1"/>
        <v>1</v>
      </c>
      <c r="G30" s="120">
        <f t="shared" si="1"/>
        <v>0.66666666666666663</v>
      </c>
      <c r="H30" s="120">
        <f t="shared" si="1"/>
        <v>1</v>
      </c>
      <c r="I30" s="120">
        <f t="shared" si="1"/>
        <v>1.3333333333333333</v>
      </c>
      <c r="J30" s="120">
        <f t="shared" si="1"/>
        <v>1.6666666666666667</v>
      </c>
      <c r="K30" s="120">
        <f t="shared" si="1"/>
        <v>1.3333333333333333</v>
      </c>
      <c r="L30" s="120">
        <f t="shared" si="1"/>
        <v>1.6666666666666667</v>
      </c>
      <c r="M30" s="182">
        <f>(C30+E30+G30+I30+K30)/5</f>
        <v>0.93333333333333324</v>
      </c>
      <c r="N30" s="182">
        <f>(D30+F30+H30+J30+L30)/5</f>
        <v>1.2666666666666668</v>
      </c>
    </row>
    <row r="32" spans="1:14" ht="15" x14ac:dyDescent="0.35">
      <c r="B32" s="48" t="s">
        <v>37</v>
      </c>
      <c r="C32" s="49"/>
      <c r="D32" s="49"/>
      <c r="E32" s="49"/>
      <c r="F32" s="49"/>
    </row>
    <row r="33" spans="2:6" ht="30" x14ac:dyDescent="0.35">
      <c r="B33" s="50"/>
      <c r="C33" s="41" t="s">
        <v>38</v>
      </c>
      <c r="D33" s="41" t="s">
        <v>39</v>
      </c>
      <c r="E33" s="41" t="s">
        <v>40</v>
      </c>
      <c r="F33" s="51" t="s">
        <v>41</v>
      </c>
    </row>
    <row r="34" spans="2:6" ht="15.5" x14ac:dyDescent="0.35">
      <c r="B34" s="52" t="s">
        <v>42</v>
      </c>
      <c r="C34" s="129">
        <f>COUNTA(B6:B29)</f>
        <v>3</v>
      </c>
      <c r="D34" s="129">
        <f>COUNTIF(M6:M29,"&gt;=3,8")</f>
        <v>0</v>
      </c>
      <c r="E34" s="129">
        <f>COUNTIFS(M6:M29,"&lt;3,7",M6:M29,"&gt;=2,3")</f>
        <v>1</v>
      </c>
      <c r="F34" s="129">
        <f>COUNTIFS(M6:M29,"&lt;2,2",M6:M29,"&gt;0")</f>
        <v>0</v>
      </c>
    </row>
    <row r="35" spans="2:6" ht="15.5" x14ac:dyDescent="0.35">
      <c r="B35" s="52" t="s">
        <v>43</v>
      </c>
      <c r="C35" s="129">
        <v>100</v>
      </c>
      <c r="D35" s="129">
        <f>D34*C35/C34</f>
        <v>0</v>
      </c>
      <c r="E35" s="130">
        <f>E34*C35/C34</f>
        <v>33.333333333333336</v>
      </c>
      <c r="F35" s="130">
        <f>F34*C35/C34</f>
        <v>0</v>
      </c>
    </row>
    <row r="36" spans="2:6" ht="15.5" x14ac:dyDescent="0.35">
      <c r="B36" s="53"/>
      <c r="C36" s="49"/>
      <c r="D36" s="49"/>
      <c r="E36" s="49"/>
      <c r="F36" s="49"/>
    </row>
    <row r="37" spans="2:6" ht="15" x14ac:dyDescent="0.35">
      <c r="B37" s="48" t="s">
        <v>44</v>
      </c>
      <c r="C37" s="49"/>
      <c r="D37" s="49"/>
      <c r="E37" s="49"/>
      <c r="F37" s="49"/>
    </row>
    <row r="38" spans="2:6" ht="30" x14ac:dyDescent="0.35">
      <c r="B38" s="50"/>
      <c r="C38" s="45" t="s">
        <v>38</v>
      </c>
      <c r="D38" s="41" t="s">
        <v>39</v>
      </c>
      <c r="E38" s="41" t="s">
        <v>40</v>
      </c>
      <c r="F38" s="51" t="s">
        <v>41</v>
      </c>
    </row>
    <row r="39" spans="2:6" ht="15.5" x14ac:dyDescent="0.35">
      <c r="B39" s="52" t="s">
        <v>42</v>
      </c>
      <c r="C39" s="129">
        <f>COUNTA(B5:B28)</f>
        <v>3</v>
      </c>
      <c r="D39" s="129">
        <f>COUNTIF(N6:N29,"&gt;=3,8")</f>
        <v>1</v>
      </c>
      <c r="E39" s="129">
        <f>COUNTIFS(N6:N29,"&lt;3,7",N6:N29,"&gt;=2,3")</f>
        <v>0</v>
      </c>
      <c r="F39" s="129">
        <f>COUNTIFS(N6:N29,"&lt;2,2",N6:N29,"&gt;0")</f>
        <v>0</v>
      </c>
    </row>
    <row r="40" spans="2:6" ht="15.5" x14ac:dyDescent="0.35">
      <c r="B40" s="52" t="s">
        <v>43</v>
      </c>
      <c r="C40" s="129">
        <v>100</v>
      </c>
      <c r="D40" s="130">
        <f>D39*C40/C39</f>
        <v>33.333333333333336</v>
      </c>
      <c r="E40" s="130">
        <f>E39*C40/C39</f>
        <v>0</v>
      </c>
      <c r="F40" s="130">
        <f>F39*C40/C39</f>
        <v>0</v>
      </c>
    </row>
  </sheetData>
  <sheetProtection algorithmName="SHA-512" hashValue="cTZkKWGbWuc2pVlmCE6QT2yo+/OK0K6+Adj945shKQ54z0bedkvex3C6VqgC+sQrp1BDkpHj9xwcathYQpVBMA==" saltValue="6QMQ35B66PtfyozNSHyZMg==" spinCount="100000" sheet="1" objects="1" formatCells="0" formatColumns="0" formatRows="0" insertColumns="0" insertRows="0" insertHyperlinks="0" deleteColumns="0" deleteRows="0" sort="0" autoFilter="0" pivotTables="0"/>
  <mergeCells count="9">
    <mergeCell ref="K1:L1"/>
    <mergeCell ref="M3:N3"/>
    <mergeCell ref="K3:L4"/>
    <mergeCell ref="I3:J4"/>
    <mergeCell ref="A3:A5"/>
    <mergeCell ref="B3:B5"/>
    <mergeCell ref="C3:D4"/>
    <mergeCell ref="E3:F4"/>
    <mergeCell ref="G3:H4"/>
  </mergeCells>
  <hyperlinks>
    <hyperlink ref="K1" location="'ТИТУЛ'!A1" display="'ТИТУЛ'!A1" xr:uid="{4214C9BE-442E-40A1-A51A-4029BA61EB8B}"/>
    <hyperlink ref="K1:L1" location="Оглавление!A1" display="ОГЛАВЛЕНИЕ" xr:uid="{F30C333F-D6CB-4BE9-A77F-83A54ED5D025}"/>
  </hyperlinks>
  <pageMargins left="0.7" right="0.24522058823529411" top="0.75" bottom="0.75" header="0.3" footer="0.3"/>
  <pageSetup paperSize="9" scale="64" fitToHeight="0" orientation="portrait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C67A-9291-49C0-A9DD-53B722BA2FC4}">
  <sheetPr codeName="Лист25">
    <tabColor theme="5"/>
    <pageSetUpPr fitToPage="1"/>
  </sheetPr>
  <dimension ref="A1:AF40"/>
  <sheetViews>
    <sheetView view="pageLayout" zoomScale="40" zoomScaleNormal="40" zoomScalePageLayoutView="40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25.453125" style="1" customWidth="1"/>
    <col min="3" max="16384" width="9.1796875" style="1"/>
  </cols>
  <sheetData>
    <row r="1" spans="1:32" ht="17.5" x14ac:dyDescent="0.35">
      <c r="A1" s="2" t="s">
        <v>376</v>
      </c>
      <c r="V1" s="242" t="s">
        <v>363</v>
      </c>
      <c r="W1" s="242"/>
    </row>
    <row r="2" spans="1:32" ht="15" thickBot="1" x14ac:dyDescent="0.4"/>
    <row r="3" spans="1:32" ht="16" thickBot="1" x14ac:dyDescent="0.4">
      <c r="A3" s="280" t="s">
        <v>12</v>
      </c>
      <c r="B3" s="280" t="s">
        <v>13</v>
      </c>
      <c r="C3" s="308" t="s">
        <v>149</v>
      </c>
      <c r="D3" s="309"/>
      <c r="E3" s="309"/>
      <c r="F3" s="309"/>
      <c r="G3" s="309"/>
      <c r="H3" s="310"/>
      <c r="I3" s="312" t="s">
        <v>150</v>
      </c>
      <c r="J3" s="312"/>
      <c r="K3" s="312"/>
      <c r="L3" s="312"/>
      <c r="M3" s="312"/>
      <c r="N3" s="308"/>
      <c r="O3" s="308" t="s">
        <v>151</v>
      </c>
      <c r="P3" s="309"/>
      <c r="Q3" s="309"/>
      <c r="R3" s="309"/>
      <c r="S3" s="309"/>
      <c r="T3" s="309"/>
      <c r="U3" s="309"/>
      <c r="V3" s="310"/>
      <c r="W3" s="309" t="s">
        <v>152</v>
      </c>
      <c r="X3" s="309"/>
      <c r="Y3" s="309"/>
      <c r="Z3" s="309"/>
      <c r="AA3" s="255" t="s">
        <v>153</v>
      </c>
      <c r="AB3" s="256"/>
      <c r="AC3" s="259" t="s">
        <v>154</v>
      </c>
      <c r="AD3" s="256"/>
      <c r="AE3" s="311" t="s">
        <v>30</v>
      </c>
      <c r="AF3" s="311"/>
    </row>
    <row r="4" spans="1:32" ht="103.5" customHeight="1" thickBot="1" x14ac:dyDescent="0.4">
      <c r="A4" s="281"/>
      <c r="B4" s="281"/>
      <c r="C4" s="294" t="s">
        <v>155</v>
      </c>
      <c r="D4" s="295"/>
      <c r="E4" s="294" t="s">
        <v>156</v>
      </c>
      <c r="F4" s="295"/>
      <c r="G4" s="294" t="s">
        <v>157</v>
      </c>
      <c r="H4" s="295"/>
      <c r="I4" s="314" t="s">
        <v>158</v>
      </c>
      <c r="J4" s="314"/>
      <c r="K4" s="298" t="s">
        <v>159</v>
      </c>
      <c r="L4" s="298"/>
      <c r="M4" s="298" t="s">
        <v>160</v>
      </c>
      <c r="N4" s="294"/>
      <c r="O4" s="294" t="s">
        <v>161</v>
      </c>
      <c r="P4" s="295"/>
      <c r="Q4" s="294" t="s">
        <v>162</v>
      </c>
      <c r="R4" s="295"/>
      <c r="S4" s="294" t="s">
        <v>163</v>
      </c>
      <c r="T4" s="295"/>
      <c r="U4" s="294" t="s">
        <v>164</v>
      </c>
      <c r="V4" s="295"/>
      <c r="W4" s="294" t="s">
        <v>165</v>
      </c>
      <c r="X4" s="295"/>
      <c r="Y4" s="294" t="s">
        <v>166</v>
      </c>
      <c r="Z4" s="313"/>
      <c r="AA4" s="257"/>
      <c r="AB4" s="258"/>
      <c r="AC4" s="260"/>
      <c r="AD4" s="258"/>
      <c r="AE4" s="311"/>
      <c r="AF4" s="311"/>
    </row>
    <row r="5" spans="1:32" ht="16" thickBot="1" x14ac:dyDescent="0.4">
      <c r="A5" s="282"/>
      <c r="B5" s="282"/>
      <c r="C5" s="34" t="s">
        <v>31</v>
      </c>
      <c r="D5" s="34" t="s">
        <v>32</v>
      </c>
      <c r="E5" s="34" t="s">
        <v>31</v>
      </c>
      <c r="F5" s="34" t="s">
        <v>32</v>
      </c>
      <c r="G5" s="34" t="s">
        <v>31</v>
      </c>
      <c r="H5" s="34" t="s">
        <v>32</v>
      </c>
      <c r="I5" s="34" t="s">
        <v>31</v>
      </c>
      <c r="J5" s="34" t="s">
        <v>32</v>
      </c>
      <c r="K5" s="34" t="s">
        <v>31</v>
      </c>
      <c r="L5" s="34" t="s">
        <v>32</v>
      </c>
      <c r="M5" s="34" t="s">
        <v>31</v>
      </c>
      <c r="N5" s="34" t="s">
        <v>32</v>
      </c>
      <c r="O5" s="34" t="s">
        <v>31</v>
      </c>
      <c r="P5" s="34" t="s">
        <v>32</v>
      </c>
      <c r="Q5" s="34" t="s">
        <v>31</v>
      </c>
      <c r="R5" s="34" t="s">
        <v>32</v>
      </c>
      <c r="S5" s="34" t="s">
        <v>31</v>
      </c>
      <c r="T5" s="34" t="s">
        <v>32</v>
      </c>
      <c r="U5" s="34" t="s">
        <v>31</v>
      </c>
      <c r="V5" s="34" t="s">
        <v>32</v>
      </c>
      <c r="W5" s="34" t="s">
        <v>31</v>
      </c>
      <c r="X5" s="34" t="s">
        <v>32</v>
      </c>
      <c r="Y5" s="34" t="s">
        <v>31</v>
      </c>
      <c r="Z5" s="34" t="s">
        <v>32</v>
      </c>
      <c r="AA5" s="34" t="s">
        <v>31</v>
      </c>
      <c r="AB5" s="34" t="s">
        <v>32</v>
      </c>
      <c r="AC5" s="34" t="s">
        <v>31</v>
      </c>
      <c r="AD5" s="34" t="s">
        <v>32</v>
      </c>
      <c r="AE5" s="47" t="s">
        <v>31</v>
      </c>
      <c r="AF5" s="47" t="s">
        <v>32</v>
      </c>
    </row>
    <row r="6" spans="1:32" ht="16" thickBot="1" x14ac:dyDescent="0.4">
      <c r="A6" s="36">
        <v>1</v>
      </c>
      <c r="B6" s="37" t="s">
        <v>33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28">
        <f>(C6+E6+G6+I6+K6+M6+O6+Q6+S6+U6+W6+Y6+AA6+AC6)/14</f>
        <v>0</v>
      </c>
      <c r="AF6" s="128">
        <f>(D6+F6+H6+J6+L6+N6+P6+R6+T6+V6+X6+Z6+AB6+AD6)/14</f>
        <v>0</v>
      </c>
    </row>
    <row r="7" spans="1:32" ht="16" thickBot="1" x14ac:dyDescent="0.4">
      <c r="A7" s="36">
        <v>2</v>
      </c>
      <c r="B7" s="37" t="s">
        <v>34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28">
        <f t="shared" ref="AE7:AF30" si="0">(C7+E7+G7+I7+K7+M7+O7+Q7+S7+U7+W7+Y7+AA7+AC7)/14</f>
        <v>0</v>
      </c>
      <c r="AF7" s="128">
        <f t="shared" si="0"/>
        <v>0</v>
      </c>
    </row>
    <row r="8" spans="1:32" ht="21" customHeight="1" thickBot="1" x14ac:dyDescent="0.4">
      <c r="A8" s="36">
        <v>3</v>
      </c>
      <c r="B8" s="37" t="s">
        <v>35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28">
        <f t="shared" si="0"/>
        <v>0</v>
      </c>
      <c r="AF8" s="128">
        <f t="shared" si="0"/>
        <v>0</v>
      </c>
    </row>
    <row r="9" spans="1:32" ht="16" thickBot="1" x14ac:dyDescent="0.4">
      <c r="A9" s="36">
        <v>4</v>
      </c>
      <c r="B9" s="37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28">
        <f t="shared" si="0"/>
        <v>0</v>
      </c>
      <c r="AF9" s="128">
        <f t="shared" si="0"/>
        <v>0</v>
      </c>
    </row>
    <row r="10" spans="1:32" ht="16" thickBot="1" x14ac:dyDescent="0.4">
      <c r="A10" s="36">
        <v>5</v>
      </c>
      <c r="B10" s="37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28">
        <f t="shared" si="0"/>
        <v>0</v>
      </c>
      <c r="AF10" s="128">
        <f t="shared" si="0"/>
        <v>0</v>
      </c>
    </row>
    <row r="11" spans="1:32" ht="16" thickBot="1" x14ac:dyDescent="0.4">
      <c r="A11" s="36">
        <v>6</v>
      </c>
      <c r="B11" s="37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28">
        <f t="shared" si="0"/>
        <v>0</v>
      </c>
      <c r="AF11" s="128">
        <f t="shared" si="0"/>
        <v>0</v>
      </c>
    </row>
    <row r="12" spans="1:32" ht="16" thickBot="1" x14ac:dyDescent="0.4">
      <c r="A12" s="36">
        <v>7</v>
      </c>
      <c r="B12" s="37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28">
        <f t="shared" si="0"/>
        <v>0</v>
      </c>
      <c r="AF12" s="128">
        <f t="shared" si="0"/>
        <v>0</v>
      </c>
    </row>
    <row r="13" spans="1:32" ht="16" thickBot="1" x14ac:dyDescent="0.4">
      <c r="A13" s="36">
        <v>8</v>
      </c>
      <c r="B13" s="37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28">
        <f t="shared" si="0"/>
        <v>0</v>
      </c>
      <c r="AF13" s="128">
        <f t="shared" si="0"/>
        <v>0</v>
      </c>
    </row>
    <row r="14" spans="1:32" ht="16" thickBot="1" x14ac:dyDescent="0.4">
      <c r="A14" s="36">
        <v>9</v>
      </c>
      <c r="B14" s="37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28">
        <f t="shared" si="0"/>
        <v>0</v>
      </c>
      <c r="AF14" s="128">
        <f t="shared" si="0"/>
        <v>0</v>
      </c>
    </row>
    <row r="15" spans="1:32" ht="16" thickBot="1" x14ac:dyDescent="0.4">
      <c r="A15" s="36">
        <v>10</v>
      </c>
      <c r="B15" s="37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28">
        <f t="shared" si="0"/>
        <v>0</v>
      </c>
      <c r="AF15" s="128">
        <f t="shared" si="0"/>
        <v>0</v>
      </c>
    </row>
    <row r="16" spans="1:32" ht="16" thickBot="1" x14ac:dyDescent="0.4">
      <c r="A16" s="36">
        <v>11</v>
      </c>
      <c r="B16" s="37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28">
        <f t="shared" si="0"/>
        <v>0</v>
      </c>
      <c r="AF16" s="128">
        <f t="shared" si="0"/>
        <v>0</v>
      </c>
    </row>
    <row r="17" spans="1:32" ht="16" thickBot="1" x14ac:dyDescent="0.4">
      <c r="A17" s="36">
        <v>12</v>
      </c>
      <c r="B17" s="37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28">
        <f t="shared" si="0"/>
        <v>0</v>
      </c>
      <c r="AF17" s="128">
        <f t="shared" si="0"/>
        <v>0</v>
      </c>
    </row>
    <row r="18" spans="1:32" ht="16" thickBot="1" x14ac:dyDescent="0.4">
      <c r="A18" s="36">
        <v>13</v>
      </c>
      <c r="B18" s="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28">
        <f t="shared" si="0"/>
        <v>0</v>
      </c>
      <c r="AF18" s="128">
        <f t="shared" si="0"/>
        <v>0</v>
      </c>
    </row>
    <row r="19" spans="1:32" ht="16" thickBot="1" x14ac:dyDescent="0.4">
      <c r="A19" s="36">
        <v>14</v>
      </c>
      <c r="B19" s="37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28">
        <f t="shared" si="0"/>
        <v>0</v>
      </c>
      <c r="AF19" s="128">
        <f t="shared" si="0"/>
        <v>0</v>
      </c>
    </row>
    <row r="20" spans="1:32" ht="16" thickBot="1" x14ac:dyDescent="0.4">
      <c r="A20" s="36">
        <v>15</v>
      </c>
      <c r="B20" s="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28">
        <f t="shared" si="0"/>
        <v>0</v>
      </c>
      <c r="AF20" s="128">
        <f t="shared" si="0"/>
        <v>0</v>
      </c>
    </row>
    <row r="21" spans="1:32" ht="16" thickBot="1" x14ac:dyDescent="0.4">
      <c r="A21" s="36">
        <v>16</v>
      </c>
      <c r="B21" s="37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28">
        <f t="shared" si="0"/>
        <v>0</v>
      </c>
      <c r="AF21" s="128">
        <f t="shared" si="0"/>
        <v>0</v>
      </c>
    </row>
    <row r="22" spans="1:32" ht="16" thickBot="1" x14ac:dyDescent="0.4">
      <c r="A22" s="36">
        <v>17</v>
      </c>
      <c r="B22" s="37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28">
        <f t="shared" si="0"/>
        <v>0</v>
      </c>
      <c r="AF22" s="128">
        <f t="shared" si="0"/>
        <v>0</v>
      </c>
    </row>
    <row r="23" spans="1:32" ht="16" thickBot="1" x14ac:dyDescent="0.4">
      <c r="A23" s="36">
        <v>18</v>
      </c>
      <c r="B23" s="37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28">
        <f t="shared" si="0"/>
        <v>0</v>
      </c>
      <c r="AF23" s="128">
        <f t="shared" si="0"/>
        <v>0</v>
      </c>
    </row>
    <row r="24" spans="1:32" ht="16" thickBot="1" x14ac:dyDescent="0.4">
      <c r="A24" s="36">
        <v>19</v>
      </c>
      <c r="B24" s="37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28">
        <f t="shared" si="0"/>
        <v>0</v>
      </c>
      <c r="AF24" s="128">
        <f t="shared" si="0"/>
        <v>0</v>
      </c>
    </row>
    <row r="25" spans="1:32" ht="16" thickBot="1" x14ac:dyDescent="0.4">
      <c r="A25" s="36">
        <v>20</v>
      </c>
      <c r="B25" s="37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28">
        <f t="shared" si="0"/>
        <v>0</v>
      </c>
      <c r="AF25" s="128">
        <f t="shared" si="0"/>
        <v>0</v>
      </c>
    </row>
    <row r="26" spans="1:32" ht="16" thickBot="1" x14ac:dyDescent="0.4">
      <c r="A26" s="36">
        <v>21</v>
      </c>
      <c r="B26" s="37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28">
        <f t="shared" si="0"/>
        <v>0</v>
      </c>
      <c r="AF26" s="128">
        <f t="shared" si="0"/>
        <v>0</v>
      </c>
    </row>
    <row r="27" spans="1:32" ht="16" thickBot="1" x14ac:dyDescent="0.4">
      <c r="A27" s="36">
        <v>22</v>
      </c>
      <c r="B27" s="37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28">
        <f t="shared" si="0"/>
        <v>0</v>
      </c>
      <c r="AF27" s="128">
        <f t="shared" si="0"/>
        <v>0</v>
      </c>
    </row>
    <row r="28" spans="1:32" ht="16" thickBot="1" x14ac:dyDescent="0.4">
      <c r="A28" s="36">
        <v>23</v>
      </c>
      <c r="B28" s="37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28">
        <f t="shared" si="0"/>
        <v>0</v>
      </c>
      <c r="AF28" s="128">
        <f t="shared" si="0"/>
        <v>0</v>
      </c>
    </row>
    <row r="29" spans="1:32" ht="16" thickBot="1" x14ac:dyDescent="0.4">
      <c r="A29" s="36">
        <v>24</v>
      </c>
      <c r="B29" s="37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28">
        <f t="shared" si="0"/>
        <v>0</v>
      </c>
      <c r="AF29" s="128">
        <f t="shared" si="0"/>
        <v>0</v>
      </c>
    </row>
    <row r="30" spans="1:32" s="17" customFormat="1" ht="16" thickBot="1" x14ac:dyDescent="0.4">
      <c r="A30" s="33"/>
      <c r="B30" s="54" t="s">
        <v>36</v>
      </c>
      <c r="C30" s="120">
        <f>(C6+C7+C8+C9+C10+C11+C12+C13+C14+C15+C16+C17+C18+C19+C20+C21+C22+C23+C24+C25+C26+C27+C28+C29)/COUNTA($B$6:$B$29)</f>
        <v>0</v>
      </c>
      <c r="D30" s="120">
        <f t="shared" ref="D30:AD30" si="1">(D6+D7+D8+D9+D10+D11+D12+D13+D14+D15+D16+D17+D18+D19+D20+D21+D22+D23+D24+D25+D26+D27+D28+D29)/COUNTA($B$6:$B$29)</f>
        <v>0</v>
      </c>
      <c r="E30" s="120">
        <f t="shared" si="1"/>
        <v>0</v>
      </c>
      <c r="F30" s="120">
        <f t="shared" si="1"/>
        <v>0</v>
      </c>
      <c r="G30" s="120">
        <f t="shared" si="1"/>
        <v>0</v>
      </c>
      <c r="H30" s="120">
        <f t="shared" si="1"/>
        <v>0</v>
      </c>
      <c r="I30" s="120">
        <f t="shared" si="1"/>
        <v>0</v>
      </c>
      <c r="J30" s="120">
        <f t="shared" si="1"/>
        <v>0</v>
      </c>
      <c r="K30" s="120">
        <f t="shared" si="1"/>
        <v>0</v>
      </c>
      <c r="L30" s="120">
        <f t="shared" si="1"/>
        <v>0</v>
      </c>
      <c r="M30" s="120">
        <f t="shared" si="1"/>
        <v>0</v>
      </c>
      <c r="N30" s="120">
        <f t="shared" si="1"/>
        <v>0</v>
      </c>
      <c r="O30" s="120">
        <f t="shared" si="1"/>
        <v>0</v>
      </c>
      <c r="P30" s="120">
        <f t="shared" si="1"/>
        <v>0</v>
      </c>
      <c r="Q30" s="120">
        <f t="shared" si="1"/>
        <v>0</v>
      </c>
      <c r="R30" s="120">
        <f t="shared" si="1"/>
        <v>0</v>
      </c>
      <c r="S30" s="120">
        <f t="shared" si="1"/>
        <v>0</v>
      </c>
      <c r="T30" s="120">
        <f t="shared" si="1"/>
        <v>0</v>
      </c>
      <c r="U30" s="120">
        <f t="shared" si="1"/>
        <v>0</v>
      </c>
      <c r="V30" s="120">
        <f t="shared" si="1"/>
        <v>0</v>
      </c>
      <c r="W30" s="120">
        <f t="shared" si="1"/>
        <v>0</v>
      </c>
      <c r="X30" s="120">
        <f t="shared" si="1"/>
        <v>0</v>
      </c>
      <c r="Y30" s="120">
        <f t="shared" si="1"/>
        <v>0</v>
      </c>
      <c r="Z30" s="120">
        <f t="shared" si="1"/>
        <v>0</v>
      </c>
      <c r="AA30" s="120">
        <f t="shared" si="1"/>
        <v>0</v>
      </c>
      <c r="AB30" s="120">
        <f t="shared" si="1"/>
        <v>0</v>
      </c>
      <c r="AC30" s="120">
        <f t="shared" si="1"/>
        <v>0</v>
      </c>
      <c r="AD30" s="120">
        <f t="shared" si="1"/>
        <v>0</v>
      </c>
      <c r="AE30" s="127">
        <f>(C30+E30+G30+I30+K30+M30+O30+Q30+S30+U30+W30+Y30+AA30+AC30)/14</f>
        <v>0</v>
      </c>
      <c r="AF30" s="127">
        <f t="shared" si="0"/>
        <v>0</v>
      </c>
    </row>
    <row r="32" spans="1:32" ht="15.75" customHeight="1" x14ac:dyDescent="0.35">
      <c r="B32" s="38" t="s">
        <v>37</v>
      </c>
      <c r="C32" s="38"/>
      <c r="D32" s="38"/>
      <c r="E32" s="38"/>
      <c r="F32" s="38"/>
    </row>
    <row r="33" spans="2:6" ht="30" x14ac:dyDescent="0.35">
      <c r="B33" s="40"/>
      <c r="C33" s="41" t="s">
        <v>38</v>
      </c>
      <c r="D33" s="41" t="s">
        <v>39</v>
      </c>
      <c r="E33" s="41" t="s">
        <v>40</v>
      </c>
      <c r="F33" s="51" t="s">
        <v>41</v>
      </c>
    </row>
    <row r="34" spans="2:6" ht="15.5" x14ac:dyDescent="0.35">
      <c r="B34" s="42" t="s">
        <v>42</v>
      </c>
      <c r="C34" s="129">
        <f>COUNTA($B$6:$B$29)</f>
        <v>3</v>
      </c>
      <c r="D34" s="129">
        <f>COUNTIF(AE6:AE29,"&gt;=3,8")</f>
        <v>0</v>
      </c>
      <c r="E34" s="129">
        <f>COUNTIFS(AE6:AE29,"&lt;3,7",AE6:AE29,"&gt;=2,3")</f>
        <v>0</v>
      </c>
      <c r="F34" s="129">
        <f>COUNTIFS(AE6:AE29,"&lt;2,2",AE6:AE29,"&gt;0")</f>
        <v>0</v>
      </c>
    </row>
    <row r="35" spans="2:6" ht="15.5" x14ac:dyDescent="0.35">
      <c r="B35" s="42" t="s">
        <v>43</v>
      </c>
      <c r="C35" s="129">
        <v>100</v>
      </c>
      <c r="D35" s="129">
        <f>D34*C35/C34</f>
        <v>0</v>
      </c>
      <c r="E35" s="130">
        <f>E34*C35/C34</f>
        <v>0</v>
      </c>
      <c r="F35" s="130">
        <f>F34*C35/C34</f>
        <v>0</v>
      </c>
    </row>
    <row r="36" spans="2:6" ht="15.5" x14ac:dyDescent="0.35">
      <c r="B36" s="43"/>
    </row>
    <row r="37" spans="2:6" ht="15.75" customHeight="1" x14ac:dyDescent="0.35">
      <c r="B37" s="38" t="s">
        <v>44</v>
      </c>
    </row>
    <row r="38" spans="2:6" ht="30" x14ac:dyDescent="0.35">
      <c r="B38" s="40"/>
      <c r="C38" s="45" t="s">
        <v>38</v>
      </c>
      <c r="D38" s="41" t="s">
        <v>39</v>
      </c>
      <c r="E38" s="41" t="s">
        <v>40</v>
      </c>
      <c r="F38" s="51" t="s">
        <v>41</v>
      </c>
    </row>
    <row r="39" spans="2:6" ht="15.5" x14ac:dyDescent="0.35">
      <c r="B39" s="42" t="s">
        <v>42</v>
      </c>
      <c r="C39" s="129">
        <f>COUNTA(B6:B29)</f>
        <v>3</v>
      </c>
      <c r="D39" s="129">
        <f>COUNTIF(AF6:AF29,"&gt;=3,8")</f>
        <v>0</v>
      </c>
      <c r="E39" s="129">
        <f>COUNTIFS(AF6:AF29,"&lt;3,7",AF6:AF29,"&gt;=2,3")</f>
        <v>0</v>
      </c>
      <c r="F39" s="129">
        <f>COUNTIFS(AF6:AF29,"&lt;2,2",AF6:AF29,"&gt;0")</f>
        <v>0</v>
      </c>
    </row>
    <row r="40" spans="2:6" ht="15.5" x14ac:dyDescent="0.35">
      <c r="B40" s="42" t="s">
        <v>43</v>
      </c>
      <c r="C40" s="129">
        <v>100</v>
      </c>
      <c r="D40" s="130">
        <f>D39*C40/C39</f>
        <v>0</v>
      </c>
      <c r="E40" s="130">
        <f>E39*C40/C39</f>
        <v>0</v>
      </c>
      <c r="F40" s="130">
        <f>F39*C40/C39</f>
        <v>0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M4:N4"/>
    <mergeCell ref="C4:D4"/>
    <mergeCell ref="E4:F4"/>
    <mergeCell ref="G4:H4"/>
    <mergeCell ref="I4:J4"/>
    <mergeCell ref="K4:L4"/>
    <mergeCell ref="V1:W1"/>
    <mergeCell ref="A3:A5"/>
    <mergeCell ref="B3:B5"/>
    <mergeCell ref="C3:H3"/>
    <mergeCell ref="AE3:AF4"/>
    <mergeCell ref="O4:P4"/>
    <mergeCell ref="Q4:R4"/>
    <mergeCell ref="S4:T4"/>
    <mergeCell ref="U4:V4"/>
    <mergeCell ref="I3:N3"/>
    <mergeCell ref="O3:V3"/>
    <mergeCell ref="W3:Z3"/>
    <mergeCell ref="AA3:AB4"/>
    <mergeCell ref="AC3:AD4"/>
    <mergeCell ref="W4:X4"/>
    <mergeCell ref="Y4:Z4"/>
  </mergeCells>
  <hyperlinks>
    <hyperlink ref="V1" location="'ТИТУЛ'!A1" display="'ТИТУЛ'!A1" xr:uid="{41AD7C3B-3B89-4556-A4B3-31FECF4C53E9}"/>
    <hyperlink ref="V1:W1" location="Оглавление!A1" display="ОГЛАВЛЕНИЕ" xr:uid="{E3004348-4880-4EA7-8BEC-EBC33C5B5484}"/>
  </hyperlinks>
  <pageMargins left="0.7" right="0.7" top="0.75" bottom="0.75" header="0.3" footer="0.3"/>
  <pageSetup paperSize="9" scale="42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B9EC5-8AE2-4358-994A-2C0AD64C3352}">
  <sheetPr codeName="Лист12">
    <tabColor theme="5"/>
    <pageSetUpPr fitToPage="1"/>
  </sheetPr>
  <dimension ref="B1:AI42"/>
  <sheetViews>
    <sheetView tabSelected="1" view="pageLayout" zoomScale="55" zoomScaleNormal="70" zoomScalePageLayoutView="55" workbookViewId="0">
      <selection activeCell="V1" sqref="V1:W1"/>
    </sheetView>
  </sheetViews>
  <sheetFormatPr defaultColWidth="9.1796875" defaultRowHeight="14.5" x14ac:dyDescent="0.35"/>
  <cols>
    <col min="1" max="2" width="9.1796875" style="1"/>
    <col min="3" max="3" width="26.453125" style="1" customWidth="1"/>
    <col min="4" max="6" width="9.1796875" style="1"/>
    <col min="7" max="7" width="10.26953125" style="1" customWidth="1"/>
    <col min="8" max="16384" width="9.1796875" style="1"/>
  </cols>
  <sheetData>
    <row r="1" spans="2:35" ht="17.5" x14ac:dyDescent="0.35">
      <c r="B1" s="46" t="s">
        <v>167</v>
      </c>
      <c r="AC1" s="242" t="s">
        <v>363</v>
      </c>
      <c r="AD1" s="242"/>
    </row>
    <row r="2" spans="2:35" ht="15" thickBot="1" x14ac:dyDescent="0.4"/>
    <row r="3" spans="2:35" ht="39" customHeight="1" thickBot="1" x14ac:dyDescent="0.4">
      <c r="B3" s="225" t="s">
        <v>12</v>
      </c>
      <c r="C3" s="225" t="s">
        <v>13</v>
      </c>
      <c r="D3" s="308" t="s">
        <v>168</v>
      </c>
      <c r="E3" s="309"/>
      <c r="F3" s="309"/>
      <c r="G3" s="309"/>
      <c r="H3" s="309"/>
      <c r="I3" s="309"/>
      <c r="J3" s="308" t="s">
        <v>169</v>
      </c>
      <c r="K3" s="309"/>
      <c r="L3" s="309"/>
      <c r="M3" s="309"/>
      <c r="N3" s="309"/>
      <c r="O3" s="309"/>
      <c r="P3" s="232" t="s">
        <v>170</v>
      </c>
      <c r="Q3" s="236"/>
      <c r="R3" s="315" t="s">
        <v>171</v>
      </c>
      <c r="S3" s="316"/>
      <c r="T3" s="316"/>
      <c r="U3" s="316"/>
      <c r="V3" s="316"/>
      <c r="W3" s="317"/>
      <c r="X3" s="232" t="s">
        <v>172</v>
      </c>
      <c r="Y3" s="236"/>
      <c r="Z3" s="232" t="s">
        <v>173</v>
      </c>
      <c r="AA3" s="236"/>
      <c r="AB3" s="232" t="s">
        <v>174</v>
      </c>
      <c r="AC3" s="236"/>
      <c r="AD3" s="232" t="s">
        <v>175</v>
      </c>
      <c r="AE3" s="236"/>
      <c r="AF3" s="232" t="s">
        <v>176</v>
      </c>
      <c r="AG3" s="233"/>
      <c r="AH3" s="244" t="s">
        <v>30</v>
      </c>
      <c r="AI3" s="244"/>
    </row>
    <row r="4" spans="2:35" ht="92.25" customHeight="1" thickBot="1" x14ac:dyDescent="0.4">
      <c r="B4" s="226"/>
      <c r="C4" s="226"/>
      <c r="D4" s="294" t="s">
        <v>177</v>
      </c>
      <c r="E4" s="295"/>
      <c r="F4" s="294" t="s">
        <v>178</v>
      </c>
      <c r="G4" s="295"/>
      <c r="H4" s="294" t="s">
        <v>179</v>
      </c>
      <c r="I4" s="313"/>
      <c r="J4" s="294" t="s">
        <v>177</v>
      </c>
      <c r="K4" s="295"/>
      <c r="L4" s="294" t="s">
        <v>178</v>
      </c>
      <c r="M4" s="295"/>
      <c r="N4" s="294" t="s">
        <v>179</v>
      </c>
      <c r="O4" s="313"/>
      <c r="P4" s="234"/>
      <c r="Q4" s="237"/>
      <c r="R4" s="248" t="s">
        <v>180</v>
      </c>
      <c r="S4" s="247"/>
      <c r="T4" s="248" t="s">
        <v>181</v>
      </c>
      <c r="U4" s="247"/>
      <c r="V4" s="248" t="s">
        <v>182</v>
      </c>
      <c r="W4" s="247"/>
      <c r="X4" s="234"/>
      <c r="Y4" s="237"/>
      <c r="Z4" s="234"/>
      <c r="AA4" s="237"/>
      <c r="AB4" s="234"/>
      <c r="AC4" s="237"/>
      <c r="AD4" s="234"/>
      <c r="AE4" s="237"/>
      <c r="AF4" s="234"/>
      <c r="AG4" s="235"/>
      <c r="AH4" s="244"/>
      <c r="AI4" s="244"/>
    </row>
    <row r="5" spans="2:35" ht="16" thickBot="1" x14ac:dyDescent="0.4">
      <c r="B5" s="227"/>
      <c r="C5" s="227"/>
      <c r="D5" s="65" t="s">
        <v>31</v>
      </c>
      <c r="E5" s="65" t="s">
        <v>32</v>
      </c>
      <c r="F5" s="65" t="s">
        <v>31</v>
      </c>
      <c r="G5" s="65" t="s">
        <v>32</v>
      </c>
      <c r="H5" s="65" t="s">
        <v>31</v>
      </c>
      <c r="I5" s="65" t="s">
        <v>32</v>
      </c>
      <c r="J5" s="65" t="s">
        <v>31</v>
      </c>
      <c r="K5" s="65" t="s">
        <v>32</v>
      </c>
      <c r="L5" s="65" t="s">
        <v>31</v>
      </c>
      <c r="M5" s="65" t="s">
        <v>32</v>
      </c>
      <c r="N5" s="65" t="s">
        <v>31</v>
      </c>
      <c r="O5" s="65" t="s">
        <v>32</v>
      </c>
      <c r="P5" s="65" t="s">
        <v>31</v>
      </c>
      <c r="Q5" s="65" t="s">
        <v>32</v>
      </c>
      <c r="R5" s="65" t="s">
        <v>31</v>
      </c>
      <c r="S5" s="65" t="s">
        <v>32</v>
      </c>
      <c r="T5" s="65" t="s">
        <v>31</v>
      </c>
      <c r="U5" s="65" t="s">
        <v>32</v>
      </c>
      <c r="V5" s="65" t="s">
        <v>31</v>
      </c>
      <c r="W5" s="65" t="s">
        <v>32</v>
      </c>
      <c r="X5" s="65" t="s">
        <v>31</v>
      </c>
      <c r="Y5" s="65" t="s">
        <v>32</v>
      </c>
      <c r="Z5" s="65" t="s">
        <v>31</v>
      </c>
      <c r="AA5" s="65" t="s">
        <v>32</v>
      </c>
      <c r="AB5" s="65" t="s">
        <v>31</v>
      </c>
      <c r="AC5" s="65" t="s">
        <v>32</v>
      </c>
      <c r="AD5" s="65" t="s">
        <v>31</v>
      </c>
      <c r="AE5" s="65" t="s">
        <v>32</v>
      </c>
      <c r="AF5" s="65" t="s">
        <v>31</v>
      </c>
      <c r="AG5" s="65" t="s">
        <v>32</v>
      </c>
      <c r="AH5" s="76" t="s">
        <v>31</v>
      </c>
      <c r="AI5" s="76" t="s">
        <v>32</v>
      </c>
    </row>
    <row r="6" spans="2:35" ht="16" thickBot="1" x14ac:dyDescent="0.4">
      <c r="B6" s="66">
        <v>1</v>
      </c>
      <c r="C6" s="67" t="s">
        <v>33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1">
        <f>(D6+F6+H6+J6+L6+N6+P6+R6+T6+V6+X6+Z6+AB6+AD6+AF6)/15</f>
        <v>0</v>
      </c>
      <c r="AI6" s="131">
        <f>(E6+G6+I6+K6+M6+O6+Q6+S6+U6+W6+Y6+AA6+AC6+AE6+AG6)/15</f>
        <v>0</v>
      </c>
    </row>
    <row r="7" spans="2:35" ht="16" thickBot="1" x14ac:dyDescent="0.4">
      <c r="B7" s="66">
        <v>2</v>
      </c>
      <c r="C7" s="67" t="s">
        <v>34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1">
        <f t="shared" ref="AH7:AI30" si="0">(D7+F7+H7+J7+L7+N7+P7+R7+T7+V7+X7+Z7+AB7+AD7+AF7)/15</f>
        <v>0</v>
      </c>
      <c r="AI7" s="131">
        <f t="shared" si="0"/>
        <v>0</v>
      </c>
    </row>
    <row r="8" spans="2:35" ht="18" customHeight="1" thickBot="1" x14ac:dyDescent="0.4">
      <c r="B8" s="66">
        <v>3</v>
      </c>
      <c r="C8" s="67" t="s">
        <v>35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1">
        <f t="shared" si="0"/>
        <v>0</v>
      </c>
      <c r="AI8" s="131">
        <f t="shared" si="0"/>
        <v>0</v>
      </c>
    </row>
    <row r="9" spans="2:35" ht="16" thickBot="1" x14ac:dyDescent="0.4">
      <c r="B9" s="66">
        <v>4</v>
      </c>
      <c r="C9" s="67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1">
        <f t="shared" si="0"/>
        <v>0</v>
      </c>
      <c r="AI9" s="131">
        <f t="shared" si="0"/>
        <v>0</v>
      </c>
    </row>
    <row r="10" spans="2:35" ht="16" thickBot="1" x14ac:dyDescent="0.4">
      <c r="B10" s="66">
        <v>5</v>
      </c>
      <c r="C10" s="67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1">
        <f t="shared" si="0"/>
        <v>0</v>
      </c>
      <c r="AI10" s="131">
        <f t="shared" si="0"/>
        <v>0</v>
      </c>
    </row>
    <row r="11" spans="2:35" ht="16" thickBot="1" x14ac:dyDescent="0.4">
      <c r="B11" s="66">
        <v>6</v>
      </c>
      <c r="C11" s="67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1">
        <f t="shared" si="0"/>
        <v>0</v>
      </c>
      <c r="AI11" s="131">
        <f t="shared" si="0"/>
        <v>0</v>
      </c>
    </row>
    <row r="12" spans="2:35" ht="16" thickBot="1" x14ac:dyDescent="0.4">
      <c r="B12" s="66">
        <v>7</v>
      </c>
      <c r="C12" s="67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1">
        <f t="shared" si="0"/>
        <v>0</v>
      </c>
      <c r="AI12" s="131">
        <f t="shared" si="0"/>
        <v>0</v>
      </c>
    </row>
    <row r="13" spans="2:35" ht="16" thickBot="1" x14ac:dyDescent="0.4">
      <c r="B13" s="66">
        <v>8</v>
      </c>
      <c r="C13" s="67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1">
        <f t="shared" si="0"/>
        <v>0</v>
      </c>
      <c r="AI13" s="131">
        <f t="shared" si="0"/>
        <v>0</v>
      </c>
    </row>
    <row r="14" spans="2:35" ht="16" thickBot="1" x14ac:dyDescent="0.4">
      <c r="B14" s="66">
        <v>9</v>
      </c>
      <c r="C14" s="67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1">
        <f t="shared" si="0"/>
        <v>0</v>
      </c>
      <c r="AI14" s="131">
        <f t="shared" si="0"/>
        <v>0</v>
      </c>
    </row>
    <row r="15" spans="2:35" ht="16" thickBot="1" x14ac:dyDescent="0.4">
      <c r="B15" s="66">
        <v>10</v>
      </c>
      <c r="C15" s="67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1">
        <f t="shared" si="0"/>
        <v>0</v>
      </c>
      <c r="AI15" s="131">
        <f t="shared" si="0"/>
        <v>0</v>
      </c>
    </row>
    <row r="16" spans="2:35" ht="16" thickBot="1" x14ac:dyDescent="0.4">
      <c r="B16" s="66">
        <v>11</v>
      </c>
      <c r="C16" s="67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1">
        <f t="shared" si="0"/>
        <v>0</v>
      </c>
      <c r="AI16" s="131">
        <f t="shared" si="0"/>
        <v>0</v>
      </c>
    </row>
    <row r="17" spans="2:35" ht="16" thickBot="1" x14ac:dyDescent="0.4">
      <c r="B17" s="66">
        <v>12</v>
      </c>
      <c r="C17" s="67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1">
        <f t="shared" si="0"/>
        <v>0</v>
      </c>
      <c r="AI17" s="131">
        <f t="shared" si="0"/>
        <v>0</v>
      </c>
    </row>
    <row r="18" spans="2:35" ht="16" thickBot="1" x14ac:dyDescent="0.4">
      <c r="B18" s="66">
        <v>13</v>
      </c>
      <c r="C18" s="67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1">
        <f t="shared" si="0"/>
        <v>0</v>
      </c>
      <c r="AI18" s="131">
        <f t="shared" si="0"/>
        <v>0</v>
      </c>
    </row>
    <row r="19" spans="2:35" ht="16" thickBot="1" x14ac:dyDescent="0.4">
      <c r="B19" s="66">
        <v>14</v>
      </c>
      <c r="C19" s="67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1">
        <f t="shared" si="0"/>
        <v>0</v>
      </c>
      <c r="AI19" s="131">
        <f t="shared" si="0"/>
        <v>0</v>
      </c>
    </row>
    <row r="20" spans="2:35" ht="16" thickBot="1" x14ac:dyDescent="0.4">
      <c r="B20" s="66">
        <v>15</v>
      </c>
      <c r="C20" s="67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1">
        <f t="shared" si="0"/>
        <v>0</v>
      </c>
      <c r="AI20" s="131">
        <f t="shared" si="0"/>
        <v>0</v>
      </c>
    </row>
    <row r="21" spans="2:35" ht="16" thickBot="1" x14ac:dyDescent="0.4">
      <c r="B21" s="66">
        <v>16</v>
      </c>
      <c r="C21" s="67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1">
        <f t="shared" si="0"/>
        <v>0</v>
      </c>
      <c r="AI21" s="131">
        <f t="shared" si="0"/>
        <v>0</v>
      </c>
    </row>
    <row r="22" spans="2:35" ht="16" thickBot="1" x14ac:dyDescent="0.4">
      <c r="B22" s="66">
        <v>17</v>
      </c>
      <c r="C22" s="67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1">
        <f t="shared" si="0"/>
        <v>0</v>
      </c>
      <c r="AI22" s="131">
        <f t="shared" si="0"/>
        <v>0</v>
      </c>
    </row>
    <row r="23" spans="2:35" ht="16" thickBot="1" x14ac:dyDescent="0.4">
      <c r="B23" s="66">
        <v>18</v>
      </c>
      <c r="C23" s="67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1">
        <f t="shared" si="0"/>
        <v>0</v>
      </c>
      <c r="AI23" s="131">
        <f t="shared" si="0"/>
        <v>0</v>
      </c>
    </row>
    <row r="24" spans="2:35" ht="16" thickBot="1" x14ac:dyDescent="0.4">
      <c r="B24" s="66">
        <v>19</v>
      </c>
      <c r="C24" s="67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1">
        <f t="shared" si="0"/>
        <v>0</v>
      </c>
      <c r="AI24" s="131">
        <f t="shared" si="0"/>
        <v>0</v>
      </c>
    </row>
    <row r="25" spans="2:35" ht="16" thickBot="1" x14ac:dyDescent="0.4">
      <c r="B25" s="66">
        <v>20</v>
      </c>
      <c r="C25" s="67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1">
        <f t="shared" si="0"/>
        <v>0</v>
      </c>
      <c r="AI25" s="131">
        <f t="shared" si="0"/>
        <v>0</v>
      </c>
    </row>
    <row r="26" spans="2:35" ht="16" thickBot="1" x14ac:dyDescent="0.4">
      <c r="B26" s="66">
        <v>21</v>
      </c>
      <c r="C26" s="67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1">
        <f t="shared" si="0"/>
        <v>0</v>
      </c>
      <c r="AI26" s="131">
        <f t="shared" si="0"/>
        <v>0</v>
      </c>
    </row>
    <row r="27" spans="2:35" ht="16" thickBot="1" x14ac:dyDescent="0.4">
      <c r="B27" s="66">
        <v>22</v>
      </c>
      <c r="C27" s="67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1">
        <f t="shared" si="0"/>
        <v>0</v>
      </c>
      <c r="AI27" s="131">
        <f t="shared" si="0"/>
        <v>0</v>
      </c>
    </row>
    <row r="28" spans="2:35" ht="16" thickBot="1" x14ac:dyDescent="0.4">
      <c r="B28" s="66">
        <v>23</v>
      </c>
      <c r="C28" s="67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1">
        <f t="shared" si="0"/>
        <v>0</v>
      </c>
      <c r="AI28" s="131">
        <f t="shared" si="0"/>
        <v>0</v>
      </c>
    </row>
    <row r="29" spans="2:35" ht="16" thickBot="1" x14ac:dyDescent="0.4">
      <c r="B29" s="66">
        <v>24</v>
      </c>
      <c r="C29" s="67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1">
        <f t="shared" si="0"/>
        <v>0</v>
      </c>
      <c r="AI29" s="131">
        <f t="shared" si="0"/>
        <v>0</v>
      </c>
    </row>
    <row r="30" spans="2:35" s="55" customFormat="1" ht="16" thickBot="1" x14ac:dyDescent="0.4">
      <c r="B30" s="23"/>
      <c r="C30" s="56" t="s">
        <v>36</v>
      </c>
      <c r="D30" s="114">
        <f>(D6+D7+D8+D9+D10+D11+D12+D13+D14+D15+D16+D17+D18+D19+D20+D21+D22+D23+D24+D25+D26+D27+D28+D29)/COUNTA($C$6:$C$29)</f>
        <v>0</v>
      </c>
      <c r="E30" s="114">
        <f t="shared" ref="E30:AG30" si="1">(E6+E7+E8+E9+E10+E11+E12+E13+E14+E15+E16+E17+E18+E19+E20+E21+E22+E23+E24+E25+E26+E27+E28+E29)/COUNTA($C$6:$C$29)</f>
        <v>0</v>
      </c>
      <c r="F30" s="114">
        <f t="shared" si="1"/>
        <v>0</v>
      </c>
      <c r="G30" s="114">
        <f t="shared" si="1"/>
        <v>0</v>
      </c>
      <c r="H30" s="114">
        <f t="shared" si="1"/>
        <v>0</v>
      </c>
      <c r="I30" s="114">
        <f t="shared" si="1"/>
        <v>0</v>
      </c>
      <c r="J30" s="114">
        <f t="shared" si="1"/>
        <v>0</v>
      </c>
      <c r="K30" s="114">
        <f t="shared" si="1"/>
        <v>0</v>
      </c>
      <c r="L30" s="114">
        <f t="shared" si="1"/>
        <v>0</v>
      </c>
      <c r="M30" s="114">
        <f t="shared" si="1"/>
        <v>0</v>
      </c>
      <c r="N30" s="114">
        <f t="shared" si="1"/>
        <v>0</v>
      </c>
      <c r="O30" s="114">
        <f t="shared" si="1"/>
        <v>0</v>
      </c>
      <c r="P30" s="114">
        <f t="shared" si="1"/>
        <v>0</v>
      </c>
      <c r="Q30" s="114">
        <f t="shared" si="1"/>
        <v>0</v>
      </c>
      <c r="R30" s="114">
        <f t="shared" si="1"/>
        <v>0</v>
      </c>
      <c r="S30" s="114">
        <f t="shared" si="1"/>
        <v>0</v>
      </c>
      <c r="T30" s="114">
        <f t="shared" si="1"/>
        <v>0</v>
      </c>
      <c r="U30" s="114">
        <f t="shared" si="1"/>
        <v>0</v>
      </c>
      <c r="V30" s="114">
        <f t="shared" si="1"/>
        <v>0</v>
      </c>
      <c r="W30" s="114">
        <f t="shared" si="1"/>
        <v>0</v>
      </c>
      <c r="X30" s="114">
        <f t="shared" si="1"/>
        <v>0</v>
      </c>
      <c r="Y30" s="114">
        <f t="shared" si="1"/>
        <v>0</v>
      </c>
      <c r="Z30" s="114">
        <f t="shared" si="1"/>
        <v>0</v>
      </c>
      <c r="AA30" s="114">
        <f t="shared" si="1"/>
        <v>0</v>
      </c>
      <c r="AB30" s="114">
        <f t="shared" si="1"/>
        <v>0</v>
      </c>
      <c r="AC30" s="114">
        <f t="shared" si="1"/>
        <v>0</v>
      </c>
      <c r="AD30" s="114">
        <f t="shared" si="1"/>
        <v>0</v>
      </c>
      <c r="AE30" s="114">
        <f t="shared" si="1"/>
        <v>0</v>
      </c>
      <c r="AF30" s="114">
        <f t="shared" si="1"/>
        <v>0</v>
      </c>
      <c r="AG30" s="114">
        <f t="shared" si="1"/>
        <v>0</v>
      </c>
      <c r="AH30" s="117">
        <f t="shared" si="0"/>
        <v>0</v>
      </c>
      <c r="AI30" s="117">
        <f t="shared" si="0"/>
        <v>0</v>
      </c>
    </row>
    <row r="33" spans="3:7" ht="15" x14ac:dyDescent="0.35">
      <c r="C33" s="69" t="s">
        <v>37</v>
      </c>
      <c r="D33" s="70"/>
      <c r="E33" s="70"/>
      <c r="F33" s="70"/>
      <c r="G33" s="70"/>
    </row>
    <row r="34" spans="3:7" ht="30" x14ac:dyDescent="0.35">
      <c r="C34" s="71"/>
      <c r="D34" s="72" t="s">
        <v>38</v>
      </c>
      <c r="E34" s="72" t="s">
        <v>39</v>
      </c>
      <c r="F34" s="72" t="s">
        <v>40</v>
      </c>
      <c r="G34" s="72" t="s">
        <v>41</v>
      </c>
    </row>
    <row r="35" spans="3:7" ht="15.5" x14ac:dyDescent="0.35">
      <c r="C35" s="73" t="s">
        <v>42</v>
      </c>
      <c r="D35" s="107">
        <f>COUNTA(C6:C29)</f>
        <v>3</v>
      </c>
      <c r="E35" s="107">
        <f>COUNTIF(AH6:AH29,"&gt;=3,8")</f>
        <v>0</v>
      </c>
      <c r="F35" s="107">
        <f>COUNTIFS(AH6:AH29,"&lt;3,7",AH6:AH29,"&gt;=2,3")</f>
        <v>0</v>
      </c>
      <c r="G35" s="107">
        <f>COUNTIFS(AH6:AH29,"&lt;2,2",AH6:AH29,"&gt;0")</f>
        <v>0</v>
      </c>
    </row>
    <row r="36" spans="3:7" ht="15.5" x14ac:dyDescent="0.35">
      <c r="C36" s="73" t="s">
        <v>43</v>
      </c>
      <c r="D36" s="107">
        <v>100</v>
      </c>
      <c r="E36" s="107">
        <f>E35*D36/D35</f>
        <v>0</v>
      </c>
      <c r="F36" s="108">
        <f>F35*D36/D35</f>
        <v>0</v>
      </c>
      <c r="G36" s="108">
        <f>G35*D36/D35</f>
        <v>0</v>
      </c>
    </row>
    <row r="37" spans="3:7" ht="15.5" x14ac:dyDescent="0.35">
      <c r="C37" s="74"/>
      <c r="D37" s="70"/>
      <c r="E37" s="70"/>
      <c r="F37" s="70"/>
      <c r="G37" s="70"/>
    </row>
    <row r="38" spans="3:7" ht="15.5" x14ac:dyDescent="0.35">
      <c r="C38" s="74"/>
      <c r="D38" s="70"/>
      <c r="E38" s="70"/>
      <c r="F38" s="70"/>
      <c r="G38" s="70"/>
    </row>
    <row r="39" spans="3:7" ht="15" x14ac:dyDescent="0.35">
      <c r="C39" s="69" t="s">
        <v>44</v>
      </c>
      <c r="D39" s="70"/>
      <c r="E39" s="70"/>
      <c r="F39" s="70"/>
      <c r="G39" s="70"/>
    </row>
    <row r="40" spans="3:7" ht="30" x14ac:dyDescent="0.35">
      <c r="C40" s="71"/>
      <c r="D40" s="72" t="s">
        <v>38</v>
      </c>
      <c r="E40" s="75" t="s">
        <v>39</v>
      </c>
      <c r="F40" s="72" t="s">
        <v>40</v>
      </c>
      <c r="G40" s="75" t="s">
        <v>41</v>
      </c>
    </row>
    <row r="41" spans="3:7" ht="15.5" x14ac:dyDescent="0.35">
      <c r="C41" s="73" t="s">
        <v>42</v>
      </c>
      <c r="D41" s="107">
        <f>COUNTA(C5:C28)</f>
        <v>3</v>
      </c>
      <c r="E41" s="107">
        <f>COUNTIF(AI6:AI29,"&gt;=3,8")</f>
        <v>0</v>
      </c>
      <c r="F41" s="107">
        <f>COUNTIFS(AI6:AI29,"&lt;3,7",AI6:AI29,"&gt;=2,3")</f>
        <v>0</v>
      </c>
      <c r="G41" s="107">
        <f>COUNTIFS(AI6:AI29,"&lt;2,2",AI6:AI29,"&gt;0")</f>
        <v>0</v>
      </c>
    </row>
    <row r="42" spans="3:7" ht="15.5" x14ac:dyDescent="0.35">
      <c r="C42" s="73" t="s">
        <v>43</v>
      </c>
      <c r="D42" s="107">
        <v>100</v>
      </c>
      <c r="E42" s="108">
        <f>E41*D42/D41</f>
        <v>0</v>
      </c>
      <c r="F42" s="108">
        <f>F41*D42/D41</f>
        <v>0</v>
      </c>
      <c r="G42" s="108">
        <f>G41*D42/D41</f>
        <v>0</v>
      </c>
    </row>
  </sheetData>
  <sheetProtection algorithmName="SHA-512" hashValue="EDaCM2oBlKX1e7PhAau4czrvErqYia4lbOEj/U/uyrBuNSaBvuuARlXq3yJ+Tjz9fr954/ej8Z0XNniSa9UqUg==" saltValue="IX42S3M1sKcYRRkhp81y3g==" spinCount="100000" sheet="1" formatCells="0" formatColumns="0" formatRows="0" insertColumns="0" insertRows="0" insertHyperlinks="0" deleteColumns="0" deleteRows="0" sort="0" autoFilter="0" pivotTables="0"/>
  <mergeCells count="22">
    <mergeCell ref="V4:W4"/>
    <mergeCell ref="AC1:AD1"/>
    <mergeCell ref="X3:Y4"/>
    <mergeCell ref="Z3:AA4"/>
    <mergeCell ref="AB3:AC4"/>
    <mergeCell ref="AD3:AE4"/>
    <mergeCell ref="AF3:AG4"/>
    <mergeCell ref="AH3:AI4"/>
    <mergeCell ref="B3:B5"/>
    <mergeCell ref="C3:C5"/>
    <mergeCell ref="D3:I3"/>
    <mergeCell ref="J3:O3"/>
    <mergeCell ref="P3:Q4"/>
    <mergeCell ref="R3:W3"/>
    <mergeCell ref="D4:E4"/>
    <mergeCell ref="F4:G4"/>
    <mergeCell ref="H4:I4"/>
    <mergeCell ref="J4:K4"/>
    <mergeCell ref="L4:M4"/>
    <mergeCell ref="N4:O4"/>
    <mergeCell ref="R4:S4"/>
    <mergeCell ref="T4:U4"/>
  </mergeCells>
  <hyperlinks>
    <hyperlink ref="AC1" location="'ТИТУЛ'!A1" display="'ТИТУЛ'!A1" xr:uid="{3B5D2919-3903-4685-BFED-78477C0EB5C1}"/>
    <hyperlink ref="AC1:AD1" location="Оглавление!A1" display="ОГЛАВЛЕНИЕ" xr:uid="{DC3E6012-DFDC-48B2-BD05-8FC1D300014E}"/>
  </hyperlinks>
  <pageMargins left="0.7" right="0.7" top="0.75" bottom="0.75" header="0.3" footer="0.3"/>
  <pageSetup paperSize="9" scale="39" fitToHeight="0" orientation="landscape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33862-949B-499B-B2C5-0CCBF604B5F8}">
  <sheetPr codeName="Лист13">
    <tabColor theme="5"/>
    <pageSetUpPr fitToPage="1"/>
  </sheetPr>
  <dimension ref="B1:AK42"/>
  <sheetViews>
    <sheetView zoomScale="55" zoomScaleNormal="55" zoomScalePageLayoutView="55" workbookViewId="0">
      <selection activeCell="BD59" sqref="BD59"/>
    </sheetView>
  </sheetViews>
  <sheetFormatPr defaultColWidth="9.1796875" defaultRowHeight="14.5" x14ac:dyDescent="0.35"/>
  <cols>
    <col min="1" max="2" width="9.1796875" style="1"/>
    <col min="3" max="3" width="26.26953125" style="1" customWidth="1"/>
    <col min="4" max="7" width="9.1796875" style="1"/>
    <col min="8" max="8" width="7.1796875" style="1" customWidth="1"/>
    <col min="9" max="9" width="6.54296875" style="1" customWidth="1"/>
    <col min="10" max="10" width="7.54296875" style="1" customWidth="1"/>
    <col min="11" max="11" width="7.1796875" style="1" customWidth="1"/>
    <col min="12" max="12" width="7.81640625" style="1" customWidth="1"/>
    <col min="13" max="13" width="8.453125" style="1" customWidth="1"/>
    <col min="14" max="15" width="7.81640625" style="1" customWidth="1"/>
    <col min="16" max="17" width="8.1796875" style="1" customWidth="1"/>
    <col min="18" max="18" width="7.54296875" style="1" customWidth="1"/>
    <col min="19" max="20" width="7.453125" style="1" customWidth="1"/>
    <col min="21" max="21" width="7.1796875" style="1" customWidth="1"/>
    <col min="22" max="22" width="7.453125" style="1" customWidth="1"/>
    <col min="23" max="25" width="7.54296875" style="1" customWidth="1"/>
    <col min="26" max="26" width="7.453125" style="1" customWidth="1"/>
    <col min="27" max="28" width="8.1796875" style="1" customWidth="1"/>
    <col min="29" max="30" width="7.81640625" style="1" customWidth="1"/>
    <col min="31" max="31" width="7.54296875" style="1" customWidth="1"/>
    <col min="32" max="32" width="8.1796875" style="1" customWidth="1"/>
    <col min="33" max="33" width="8.453125" style="1" customWidth="1"/>
    <col min="34" max="34" width="7.54296875" style="1" customWidth="1"/>
    <col min="35" max="35" width="8.1796875" style="1" customWidth="1"/>
    <col min="36" max="16384" width="9.1796875" style="1"/>
  </cols>
  <sheetData>
    <row r="1" spans="2:37" ht="17.5" x14ac:dyDescent="0.35">
      <c r="B1" s="94" t="s">
        <v>183</v>
      </c>
      <c r="AD1" s="242" t="s">
        <v>363</v>
      </c>
      <c r="AE1" s="242"/>
    </row>
    <row r="2" spans="2:37" ht="15" thickBot="1" x14ac:dyDescent="0.4"/>
    <row r="3" spans="2:37" ht="31.5" customHeight="1" thickBot="1" x14ac:dyDescent="0.4">
      <c r="B3" s="225" t="s">
        <v>12</v>
      </c>
      <c r="C3" s="225" t="s">
        <v>13</v>
      </c>
      <c r="D3" s="318" t="s">
        <v>184</v>
      </c>
      <c r="E3" s="322"/>
      <c r="F3" s="318" t="s">
        <v>387</v>
      </c>
      <c r="G3" s="319"/>
      <c r="H3" s="245" t="s">
        <v>185</v>
      </c>
      <c r="I3" s="245"/>
      <c r="J3" s="245"/>
      <c r="K3" s="245"/>
      <c r="L3" s="245"/>
      <c r="M3" s="245"/>
      <c r="N3" s="245"/>
      <c r="O3" s="245"/>
      <c r="P3" s="245"/>
      <c r="Q3" s="245"/>
      <c r="R3" s="318" t="s">
        <v>186</v>
      </c>
      <c r="S3" s="319"/>
      <c r="T3" s="327" t="s">
        <v>187</v>
      </c>
      <c r="U3" s="328"/>
      <c r="V3" s="318" t="s">
        <v>188</v>
      </c>
      <c r="W3" s="322"/>
      <c r="X3" s="315" t="s">
        <v>189</v>
      </c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7"/>
      <c r="AJ3" s="244" t="s">
        <v>30</v>
      </c>
      <c r="AK3" s="244"/>
    </row>
    <row r="4" spans="2:37" ht="88.5" customHeight="1" thickBot="1" x14ac:dyDescent="0.4">
      <c r="B4" s="226"/>
      <c r="C4" s="226"/>
      <c r="D4" s="320"/>
      <c r="E4" s="323"/>
      <c r="F4" s="320"/>
      <c r="G4" s="321"/>
      <c r="H4" s="324" t="s">
        <v>190</v>
      </c>
      <c r="I4" s="325"/>
      <c r="J4" s="326" t="s">
        <v>191</v>
      </c>
      <c r="K4" s="325"/>
      <c r="L4" s="326" t="s">
        <v>192</v>
      </c>
      <c r="M4" s="325"/>
      <c r="N4" s="326" t="s">
        <v>193</v>
      </c>
      <c r="O4" s="325"/>
      <c r="P4" s="326" t="s">
        <v>194</v>
      </c>
      <c r="Q4" s="324"/>
      <c r="R4" s="320"/>
      <c r="S4" s="321"/>
      <c r="T4" s="329"/>
      <c r="U4" s="330"/>
      <c r="V4" s="320"/>
      <c r="W4" s="323"/>
      <c r="X4" s="326" t="s">
        <v>195</v>
      </c>
      <c r="Y4" s="325"/>
      <c r="Z4" s="326" t="s">
        <v>196</v>
      </c>
      <c r="AA4" s="325"/>
      <c r="AB4" s="326" t="s">
        <v>197</v>
      </c>
      <c r="AC4" s="325"/>
      <c r="AD4" s="326" t="s">
        <v>198</v>
      </c>
      <c r="AE4" s="325"/>
      <c r="AF4" s="326" t="s">
        <v>199</v>
      </c>
      <c r="AG4" s="324"/>
      <c r="AH4" s="326" t="s">
        <v>200</v>
      </c>
      <c r="AI4" s="325"/>
      <c r="AJ4" s="244"/>
      <c r="AK4" s="244"/>
    </row>
    <row r="5" spans="2:37" ht="16" thickBot="1" x14ac:dyDescent="0.4">
      <c r="B5" s="227"/>
      <c r="C5" s="227"/>
      <c r="D5" s="65" t="s">
        <v>31</v>
      </c>
      <c r="E5" s="65" t="s">
        <v>32</v>
      </c>
      <c r="F5" s="65" t="s">
        <v>31</v>
      </c>
      <c r="G5" s="65" t="s">
        <v>32</v>
      </c>
      <c r="H5" s="65" t="s">
        <v>31</v>
      </c>
      <c r="I5" s="65" t="s">
        <v>32</v>
      </c>
      <c r="J5" s="65" t="s">
        <v>31</v>
      </c>
      <c r="K5" s="65" t="s">
        <v>32</v>
      </c>
      <c r="L5" s="65" t="s">
        <v>31</v>
      </c>
      <c r="M5" s="65" t="s">
        <v>32</v>
      </c>
      <c r="N5" s="65" t="s">
        <v>31</v>
      </c>
      <c r="O5" s="65" t="s">
        <v>32</v>
      </c>
      <c r="P5" s="65" t="s">
        <v>31</v>
      </c>
      <c r="Q5" s="65" t="s">
        <v>32</v>
      </c>
      <c r="R5" s="65" t="s">
        <v>31</v>
      </c>
      <c r="S5" s="65" t="s">
        <v>32</v>
      </c>
      <c r="T5" s="65" t="s">
        <v>31</v>
      </c>
      <c r="U5" s="65" t="s">
        <v>32</v>
      </c>
      <c r="V5" s="65" t="s">
        <v>31</v>
      </c>
      <c r="W5" s="65" t="s">
        <v>32</v>
      </c>
      <c r="X5" s="65" t="s">
        <v>31</v>
      </c>
      <c r="Y5" s="65" t="s">
        <v>32</v>
      </c>
      <c r="Z5" s="65" t="s">
        <v>31</v>
      </c>
      <c r="AA5" s="65" t="s">
        <v>32</v>
      </c>
      <c r="AB5" s="65" t="s">
        <v>31</v>
      </c>
      <c r="AC5" s="65" t="s">
        <v>32</v>
      </c>
      <c r="AD5" s="65" t="s">
        <v>31</v>
      </c>
      <c r="AE5" s="65" t="s">
        <v>32</v>
      </c>
      <c r="AF5" s="65" t="s">
        <v>31</v>
      </c>
      <c r="AG5" s="65" t="s">
        <v>32</v>
      </c>
      <c r="AH5" s="65" t="s">
        <v>31</v>
      </c>
      <c r="AI5" s="65" t="s">
        <v>32</v>
      </c>
      <c r="AJ5" s="76" t="s">
        <v>31</v>
      </c>
      <c r="AK5" s="76" t="s">
        <v>32</v>
      </c>
    </row>
    <row r="6" spans="2:37" ht="16" thickBot="1" x14ac:dyDescent="0.4">
      <c r="B6" s="66">
        <v>1</v>
      </c>
      <c r="C6" s="67" t="s">
        <v>33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33">
        <f>(D6+F6+H6+J6+L6+N6+P6+R6+T6+V6+X6+Z6+AB6+AD6+AF6+AH6)/16</f>
        <v>0</v>
      </c>
      <c r="AK6" s="133">
        <f>(E6+G6+I6+K6+M6+O6+Q6+S6+U6+W6+Y6+AA6+AC6+AE6+AG6+AI6)/16</f>
        <v>0</v>
      </c>
    </row>
    <row r="7" spans="2:37" ht="16" thickBot="1" x14ac:dyDescent="0.4">
      <c r="B7" s="66">
        <v>2</v>
      </c>
      <c r="C7" s="67" t="s">
        <v>34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33">
        <f t="shared" ref="AJ7:AK30" si="0">(D7+F7+H7+J7+L7+N7+P7+R7+T7+V7+X7+Z7+AB7+AD7+AF7+AH7)/16</f>
        <v>0</v>
      </c>
      <c r="AK7" s="133">
        <f t="shared" si="0"/>
        <v>0</v>
      </c>
    </row>
    <row r="8" spans="2:37" ht="16.5" customHeight="1" thickBot="1" x14ac:dyDescent="0.4">
      <c r="B8" s="66">
        <v>3</v>
      </c>
      <c r="C8" s="67" t="s">
        <v>35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33">
        <f t="shared" si="0"/>
        <v>0</v>
      </c>
      <c r="AK8" s="133">
        <f t="shared" si="0"/>
        <v>0</v>
      </c>
    </row>
    <row r="9" spans="2:37" ht="16" thickBot="1" x14ac:dyDescent="0.4">
      <c r="B9" s="66">
        <v>4</v>
      </c>
      <c r="C9" s="67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33">
        <f t="shared" si="0"/>
        <v>0</v>
      </c>
      <c r="AK9" s="133">
        <f t="shared" si="0"/>
        <v>0</v>
      </c>
    </row>
    <row r="10" spans="2:37" ht="16" thickBot="1" x14ac:dyDescent="0.4">
      <c r="B10" s="66">
        <v>5</v>
      </c>
      <c r="C10" s="67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33">
        <f t="shared" si="0"/>
        <v>0</v>
      </c>
      <c r="AK10" s="133">
        <f t="shared" si="0"/>
        <v>0</v>
      </c>
    </row>
    <row r="11" spans="2:37" ht="16" thickBot="1" x14ac:dyDescent="0.4">
      <c r="B11" s="66">
        <v>6</v>
      </c>
      <c r="C11" s="67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33">
        <f t="shared" si="0"/>
        <v>0</v>
      </c>
      <c r="AK11" s="133">
        <f t="shared" si="0"/>
        <v>0</v>
      </c>
    </row>
    <row r="12" spans="2:37" ht="16" thickBot="1" x14ac:dyDescent="0.4">
      <c r="B12" s="66">
        <v>7</v>
      </c>
      <c r="C12" s="67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33">
        <f t="shared" si="0"/>
        <v>0</v>
      </c>
      <c r="AK12" s="133">
        <f t="shared" si="0"/>
        <v>0</v>
      </c>
    </row>
    <row r="13" spans="2:37" ht="16" thickBot="1" x14ac:dyDescent="0.4">
      <c r="B13" s="66">
        <v>8</v>
      </c>
      <c r="C13" s="67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33">
        <f t="shared" si="0"/>
        <v>0</v>
      </c>
      <c r="AK13" s="133">
        <f t="shared" si="0"/>
        <v>0</v>
      </c>
    </row>
    <row r="14" spans="2:37" ht="16" thickBot="1" x14ac:dyDescent="0.4">
      <c r="B14" s="66">
        <v>9</v>
      </c>
      <c r="C14" s="67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33">
        <f t="shared" si="0"/>
        <v>0</v>
      </c>
      <c r="AK14" s="133">
        <f t="shared" si="0"/>
        <v>0</v>
      </c>
    </row>
    <row r="15" spans="2:37" ht="16" thickBot="1" x14ac:dyDescent="0.4">
      <c r="B15" s="66">
        <v>10</v>
      </c>
      <c r="C15" s="67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33">
        <f t="shared" si="0"/>
        <v>0</v>
      </c>
      <c r="AK15" s="133">
        <f t="shared" si="0"/>
        <v>0</v>
      </c>
    </row>
    <row r="16" spans="2:37" ht="16" thickBot="1" x14ac:dyDescent="0.4">
      <c r="B16" s="66">
        <v>11</v>
      </c>
      <c r="C16" s="67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33">
        <f t="shared" si="0"/>
        <v>0</v>
      </c>
      <c r="AK16" s="133">
        <f t="shared" si="0"/>
        <v>0</v>
      </c>
    </row>
    <row r="17" spans="2:37" ht="16" thickBot="1" x14ac:dyDescent="0.4">
      <c r="B17" s="66">
        <v>12</v>
      </c>
      <c r="C17" s="67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33">
        <f t="shared" si="0"/>
        <v>0</v>
      </c>
      <c r="AK17" s="133">
        <f t="shared" si="0"/>
        <v>0</v>
      </c>
    </row>
    <row r="18" spans="2:37" ht="16" thickBot="1" x14ac:dyDescent="0.4">
      <c r="B18" s="66">
        <v>13</v>
      </c>
      <c r="C18" s="67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33">
        <f t="shared" si="0"/>
        <v>0</v>
      </c>
      <c r="AK18" s="133">
        <f t="shared" si="0"/>
        <v>0</v>
      </c>
    </row>
    <row r="19" spans="2:37" ht="16" thickBot="1" x14ac:dyDescent="0.4">
      <c r="B19" s="66">
        <v>14</v>
      </c>
      <c r="C19" s="67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33">
        <f t="shared" si="0"/>
        <v>0</v>
      </c>
      <c r="AK19" s="133">
        <f t="shared" si="0"/>
        <v>0</v>
      </c>
    </row>
    <row r="20" spans="2:37" ht="16" thickBot="1" x14ac:dyDescent="0.4">
      <c r="B20" s="66">
        <v>15</v>
      </c>
      <c r="C20" s="67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33">
        <f t="shared" si="0"/>
        <v>0</v>
      </c>
      <c r="AK20" s="133">
        <f t="shared" si="0"/>
        <v>0</v>
      </c>
    </row>
    <row r="21" spans="2:37" ht="16" thickBot="1" x14ac:dyDescent="0.4">
      <c r="B21" s="66">
        <v>16</v>
      </c>
      <c r="C21" s="67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33">
        <f t="shared" si="0"/>
        <v>0</v>
      </c>
      <c r="AK21" s="133">
        <f t="shared" si="0"/>
        <v>0</v>
      </c>
    </row>
    <row r="22" spans="2:37" ht="16" thickBot="1" x14ac:dyDescent="0.4">
      <c r="B22" s="66">
        <v>17</v>
      </c>
      <c r="C22" s="67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33">
        <f t="shared" si="0"/>
        <v>0</v>
      </c>
      <c r="AK22" s="133">
        <f t="shared" si="0"/>
        <v>0</v>
      </c>
    </row>
    <row r="23" spans="2:37" ht="16" thickBot="1" x14ac:dyDescent="0.4">
      <c r="B23" s="66">
        <v>18</v>
      </c>
      <c r="C23" s="67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33">
        <f t="shared" si="0"/>
        <v>0</v>
      </c>
      <c r="AK23" s="133">
        <f t="shared" si="0"/>
        <v>0</v>
      </c>
    </row>
    <row r="24" spans="2:37" ht="16" thickBot="1" x14ac:dyDescent="0.4">
      <c r="B24" s="66">
        <v>19</v>
      </c>
      <c r="C24" s="67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33">
        <f t="shared" si="0"/>
        <v>0</v>
      </c>
      <c r="AK24" s="133">
        <f t="shared" si="0"/>
        <v>0</v>
      </c>
    </row>
    <row r="25" spans="2:37" ht="16" thickBot="1" x14ac:dyDescent="0.4">
      <c r="B25" s="66">
        <v>20</v>
      </c>
      <c r="C25" s="67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33">
        <f t="shared" si="0"/>
        <v>0</v>
      </c>
      <c r="AK25" s="133">
        <f t="shared" si="0"/>
        <v>0</v>
      </c>
    </row>
    <row r="26" spans="2:37" ht="16" thickBot="1" x14ac:dyDescent="0.4">
      <c r="B26" s="66">
        <v>21</v>
      </c>
      <c r="C26" s="67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33">
        <f t="shared" si="0"/>
        <v>0</v>
      </c>
      <c r="AK26" s="133">
        <f t="shared" si="0"/>
        <v>0</v>
      </c>
    </row>
    <row r="27" spans="2:37" ht="16" thickBot="1" x14ac:dyDescent="0.4">
      <c r="B27" s="66">
        <v>22</v>
      </c>
      <c r="C27" s="67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33">
        <f t="shared" si="0"/>
        <v>0</v>
      </c>
      <c r="AK27" s="133">
        <f t="shared" si="0"/>
        <v>0</v>
      </c>
    </row>
    <row r="28" spans="2:37" ht="16" thickBot="1" x14ac:dyDescent="0.4">
      <c r="B28" s="66">
        <v>23</v>
      </c>
      <c r="C28" s="67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33">
        <f t="shared" si="0"/>
        <v>0</v>
      </c>
      <c r="AK28" s="133">
        <f t="shared" si="0"/>
        <v>0</v>
      </c>
    </row>
    <row r="29" spans="2:37" ht="16" thickBot="1" x14ac:dyDescent="0.4">
      <c r="B29" s="66">
        <v>24</v>
      </c>
      <c r="C29" s="67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33">
        <f t="shared" si="0"/>
        <v>0</v>
      </c>
      <c r="AK29" s="133">
        <f t="shared" si="0"/>
        <v>0</v>
      </c>
    </row>
    <row r="30" spans="2:37" s="17" customFormat="1" ht="16" thickBot="1" x14ac:dyDescent="0.4">
      <c r="B30" s="23"/>
      <c r="C30" s="56" t="s">
        <v>36</v>
      </c>
      <c r="D30" s="114">
        <f>(D6+D7+D8+D9+D10+D11+D12+D13+D14+D15+D16+D17+D18+D19+D20+D21+D22+D23+D24+D25+D26+D27+D28+D29)/COUNTA($C$6:$C$29)</f>
        <v>0</v>
      </c>
      <c r="E30" s="114">
        <f t="shared" ref="E30:AI30" si="1">(E6+E7+E8+E9+E10+E11+E12+E13+E14+E15+E16+E17+E18+E19+E20+E21+E22+E23+E24+E25+E26+E27+E28+E29)/COUNTA($C$6:$C$29)</f>
        <v>0</v>
      </c>
      <c r="F30" s="114">
        <f t="shared" si="1"/>
        <v>0</v>
      </c>
      <c r="G30" s="114">
        <f t="shared" si="1"/>
        <v>0</v>
      </c>
      <c r="H30" s="114">
        <f t="shared" si="1"/>
        <v>0</v>
      </c>
      <c r="I30" s="114">
        <f t="shared" si="1"/>
        <v>0</v>
      </c>
      <c r="J30" s="114">
        <f t="shared" si="1"/>
        <v>0</v>
      </c>
      <c r="K30" s="114">
        <f t="shared" si="1"/>
        <v>0</v>
      </c>
      <c r="L30" s="114">
        <f t="shared" si="1"/>
        <v>0</v>
      </c>
      <c r="M30" s="114">
        <f t="shared" si="1"/>
        <v>0</v>
      </c>
      <c r="N30" s="114">
        <f t="shared" si="1"/>
        <v>0</v>
      </c>
      <c r="O30" s="114">
        <f t="shared" si="1"/>
        <v>0</v>
      </c>
      <c r="P30" s="114">
        <f t="shared" si="1"/>
        <v>0</v>
      </c>
      <c r="Q30" s="114">
        <f t="shared" si="1"/>
        <v>0</v>
      </c>
      <c r="R30" s="114">
        <f t="shared" si="1"/>
        <v>0</v>
      </c>
      <c r="S30" s="114">
        <f t="shared" si="1"/>
        <v>0</v>
      </c>
      <c r="T30" s="114">
        <f t="shared" si="1"/>
        <v>0</v>
      </c>
      <c r="U30" s="114">
        <f t="shared" si="1"/>
        <v>0</v>
      </c>
      <c r="V30" s="114">
        <f t="shared" si="1"/>
        <v>0</v>
      </c>
      <c r="W30" s="114">
        <f t="shared" si="1"/>
        <v>0</v>
      </c>
      <c r="X30" s="114">
        <f t="shared" si="1"/>
        <v>0</v>
      </c>
      <c r="Y30" s="114">
        <f t="shared" si="1"/>
        <v>0</v>
      </c>
      <c r="Z30" s="114">
        <f t="shared" si="1"/>
        <v>0</v>
      </c>
      <c r="AA30" s="114">
        <f t="shared" si="1"/>
        <v>0</v>
      </c>
      <c r="AB30" s="114">
        <f t="shared" si="1"/>
        <v>0</v>
      </c>
      <c r="AC30" s="114">
        <f t="shared" si="1"/>
        <v>0</v>
      </c>
      <c r="AD30" s="114">
        <f t="shared" si="1"/>
        <v>0</v>
      </c>
      <c r="AE30" s="114">
        <f t="shared" si="1"/>
        <v>0</v>
      </c>
      <c r="AF30" s="114">
        <f t="shared" si="1"/>
        <v>0</v>
      </c>
      <c r="AG30" s="114">
        <f t="shared" si="1"/>
        <v>0</v>
      </c>
      <c r="AH30" s="114">
        <f t="shared" si="1"/>
        <v>0</v>
      </c>
      <c r="AI30" s="114">
        <f t="shared" si="1"/>
        <v>0</v>
      </c>
      <c r="AJ30" s="132">
        <f t="shared" si="0"/>
        <v>0</v>
      </c>
      <c r="AK30" s="132">
        <f t="shared" si="0"/>
        <v>0</v>
      </c>
    </row>
    <row r="33" spans="3:7" ht="15" x14ac:dyDescent="0.35">
      <c r="C33" s="69" t="s">
        <v>37</v>
      </c>
      <c r="D33" s="70"/>
      <c r="E33" s="70"/>
      <c r="F33" s="70"/>
      <c r="G33" s="70"/>
    </row>
    <row r="34" spans="3:7" ht="28" x14ac:dyDescent="0.35">
      <c r="C34" s="71"/>
      <c r="D34" s="72" t="s">
        <v>38</v>
      </c>
      <c r="E34" s="57" t="s">
        <v>39</v>
      </c>
      <c r="F34" s="57" t="s">
        <v>40</v>
      </c>
      <c r="G34" s="57" t="s">
        <v>41</v>
      </c>
    </row>
    <row r="35" spans="3:7" ht="15.5" x14ac:dyDescent="0.35">
      <c r="C35" s="73" t="s">
        <v>42</v>
      </c>
      <c r="D35" s="107">
        <f>COUNTA(C6:C29)</f>
        <v>3</v>
      </c>
      <c r="E35" s="107">
        <f>COUNTIF(AJ6:AJ29,"&gt;=3,8")</f>
        <v>0</v>
      </c>
      <c r="F35" s="107">
        <f>COUNTIFS(AJ6:AJ29,"&lt;3,7",AJ6:AJ29,"&gt;=2,3")</f>
        <v>0</v>
      </c>
      <c r="G35" s="107">
        <f>COUNTIFS(AN5:AN28,"&lt;2,2",AN5:AN28,"&gt;0")</f>
        <v>0</v>
      </c>
    </row>
    <row r="36" spans="3:7" ht="15.5" x14ac:dyDescent="0.35">
      <c r="C36" s="73" t="s">
        <v>43</v>
      </c>
      <c r="D36" s="107">
        <v>100</v>
      </c>
      <c r="E36" s="107">
        <f>E35*D36/D35</f>
        <v>0</v>
      </c>
      <c r="F36" s="108">
        <f>F35*D36/D35</f>
        <v>0</v>
      </c>
      <c r="G36" s="108">
        <f>G35*D36/D35</f>
        <v>0</v>
      </c>
    </row>
    <row r="37" spans="3:7" ht="15.5" x14ac:dyDescent="0.35">
      <c r="C37" s="74"/>
      <c r="D37" s="70"/>
      <c r="E37" s="70"/>
      <c r="F37" s="70"/>
      <c r="G37" s="70"/>
    </row>
    <row r="38" spans="3:7" ht="15.5" x14ac:dyDescent="0.35">
      <c r="C38" s="74"/>
      <c r="D38" s="70"/>
      <c r="E38" s="70"/>
      <c r="F38" s="70"/>
      <c r="G38" s="70"/>
    </row>
    <row r="39" spans="3:7" ht="15" x14ac:dyDescent="0.35">
      <c r="C39" s="69" t="s">
        <v>44</v>
      </c>
      <c r="D39" s="70"/>
      <c r="E39" s="70"/>
      <c r="F39" s="70"/>
      <c r="G39" s="70"/>
    </row>
    <row r="40" spans="3:7" ht="28" x14ac:dyDescent="0.35">
      <c r="C40" s="71"/>
      <c r="D40" s="75" t="s">
        <v>38</v>
      </c>
      <c r="E40" s="58" t="s">
        <v>39</v>
      </c>
      <c r="F40" s="58" t="s">
        <v>40</v>
      </c>
      <c r="G40" s="58" t="s">
        <v>41</v>
      </c>
    </row>
    <row r="41" spans="3:7" ht="15.5" x14ac:dyDescent="0.35">
      <c r="C41" s="73" t="s">
        <v>42</v>
      </c>
      <c r="D41" s="107">
        <f>COUNTA(C5:C28)</f>
        <v>3</v>
      </c>
      <c r="E41" s="107">
        <f>COUNTIF(AK6:AK29,"&gt;=3,8")</f>
        <v>0</v>
      </c>
      <c r="F41" s="107">
        <f>COUNTIFS(AK6:AK29,"&lt;3,7",AK6:AK29,"&gt;=2,3")</f>
        <v>0</v>
      </c>
      <c r="G41" s="107">
        <f>COUNTIFS(AK6:AK29,"&lt;2,2",AK6:AK29,"&gt;0")</f>
        <v>0</v>
      </c>
    </row>
    <row r="42" spans="3:7" ht="15.5" x14ac:dyDescent="0.35">
      <c r="C42" s="73" t="s">
        <v>43</v>
      </c>
      <c r="D42" s="107">
        <v>100</v>
      </c>
      <c r="E42" s="108">
        <f>E41*D42/D41</f>
        <v>0</v>
      </c>
      <c r="F42" s="108">
        <f>F41*D42/D41</f>
        <v>0</v>
      </c>
      <c r="G42" s="108">
        <f>G41*D42/D41</f>
        <v>0</v>
      </c>
    </row>
  </sheetData>
  <sheetProtection algorithmName="SHA-512" hashValue="tjujyu1YpbPazBDXywOQCCwuacGRU8w+i2xBUwuwauHDgarkc1gHqe6k8JbRbYCPQ8nlP6LznkCWnB1neh79Kg==" saltValue="ucVQTiPiecYeHfmUtZd73w==" spinCount="100000" sheet="1" formatCells="0" formatColumns="0" formatRows="0" insertColumns="0" insertRows="0" insertHyperlinks="0" deleteColumns="0" deleteRows="0" sort="0" autoFilter="0" pivotTables="0"/>
  <mergeCells count="22">
    <mergeCell ref="AD1:AE1"/>
    <mergeCell ref="T3:U4"/>
    <mergeCell ref="V3:W4"/>
    <mergeCell ref="X3:AI3"/>
    <mergeCell ref="AJ3:AK4"/>
    <mergeCell ref="X4:Y4"/>
    <mergeCell ref="Z4:AA4"/>
    <mergeCell ref="AB4:AC4"/>
    <mergeCell ref="AD4:AE4"/>
    <mergeCell ref="AF4:AG4"/>
    <mergeCell ref="AH4:AI4"/>
    <mergeCell ref="R3:S4"/>
    <mergeCell ref="B3:B5"/>
    <mergeCell ref="C3:C5"/>
    <mergeCell ref="D3:E4"/>
    <mergeCell ref="F3:G4"/>
    <mergeCell ref="H3:Q3"/>
    <mergeCell ref="H4:I4"/>
    <mergeCell ref="J4:K4"/>
    <mergeCell ref="L4:M4"/>
    <mergeCell ref="N4:O4"/>
    <mergeCell ref="P4:Q4"/>
  </mergeCells>
  <hyperlinks>
    <hyperlink ref="AD1" location="'ТИТУЛ'!A1" display="'ТИТУЛ'!A1" xr:uid="{55DE68FC-D77D-458F-89B0-CC6C4DE8C88C}"/>
    <hyperlink ref="AD1:AE1" location="Оглавление!A1" display="ОГЛАВЛЕНИЕ" xr:uid="{563BFE61-C4F9-4D56-8A49-AAA01340BFCB}"/>
  </hyperlinks>
  <pageMargins left="0.7" right="0.7" top="0.75" bottom="0.75" header="0.3" footer="0.3"/>
  <pageSetup paperSize="9" scale="41" fitToHeight="0" orientation="landscape" verticalDpi="0" r:id="rId1"/>
  <headerFooter>
    <oddHeader>&amp;LДиагностика индивидуального развития детей 5-6 лет&amp;R&amp;"Monotype Corsiva,обычный"О.В. Яковлеваф</oddHeader>
    <oddFooter>&amp;R&amp;"Monotype Corsiva,обычный"https://vk.com/travel_posobiya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0396-6BE2-4568-A03D-78925B1E99F8}">
  <sheetPr codeName="Лист14">
    <tabColor theme="5"/>
    <pageSetUpPr fitToPage="1"/>
  </sheetPr>
  <dimension ref="A1:G43"/>
  <sheetViews>
    <sheetView view="pageLayout" zoomScale="85" zoomScaleNormal="100" zoomScaleSheetLayoutView="100" zoomScalePageLayoutView="85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16.54296875" style="1" customWidth="1"/>
    <col min="3" max="3" width="16.1796875" style="1" customWidth="1"/>
    <col min="4" max="5" width="17.81640625" style="1" customWidth="1"/>
    <col min="6" max="6" width="15.7265625" style="1" customWidth="1"/>
    <col min="7" max="7" width="16.7265625" style="1" customWidth="1"/>
    <col min="8" max="16384" width="9.1796875" style="1"/>
  </cols>
  <sheetData>
    <row r="1" spans="1:7" ht="17.5" x14ac:dyDescent="0.35">
      <c r="A1" s="278" t="s">
        <v>108</v>
      </c>
      <c r="B1" s="251"/>
      <c r="C1" s="251"/>
      <c r="D1" s="251"/>
      <c r="E1" s="251"/>
      <c r="F1" s="251"/>
      <c r="G1" s="251"/>
    </row>
    <row r="2" spans="1:7" ht="18.75" customHeight="1" x14ac:dyDescent="0.35">
      <c r="A2" s="96"/>
      <c r="B2" s="96"/>
      <c r="C2" s="251" t="s">
        <v>201</v>
      </c>
      <c r="D2" s="251"/>
      <c r="E2" s="251"/>
      <c r="F2" s="242" t="s">
        <v>363</v>
      </c>
      <c r="G2" s="242"/>
    </row>
    <row r="3" spans="1:7" ht="17.5" x14ac:dyDescent="0.35">
      <c r="A3" s="3"/>
      <c r="B3" s="3"/>
      <c r="C3" s="3"/>
      <c r="D3" s="3"/>
      <c r="E3" s="3"/>
      <c r="F3" s="3"/>
      <c r="G3" s="3"/>
    </row>
    <row r="4" spans="1:7" ht="81.75" customHeight="1" x14ac:dyDescent="0.35">
      <c r="A4" s="4"/>
      <c r="B4" s="5" t="s">
        <v>202</v>
      </c>
      <c r="C4" s="5" t="s">
        <v>203</v>
      </c>
      <c r="D4" s="5" t="s">
        <v>204</v>
      </c>
      <c r="E4" s="5" t="s">
        <v>205</v>
      </c>
      <c r="F4" s="63" t="s">
        <v>206</v>
      </c>
      <c r="G4" s="64" t="s">
        <v>384</v>
      </c>
    </row>
    <row r="5" spans="1:7" ht="15" x14ac:dyDescent="0.35">
      <c r="A5" s="9"/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1">
        <v>6</v>
      </c>
    </row>
    <row r="6" spans="1:7" ht="18" x14ac:dyDescent="0.4">
      <c r="A6" s="13" t="s">
        <v>68</v>
      </c>
      <c r="B6" s="62">
        <f>'РР-1'!AU31</f>
        <v>0.89393939393939414</v>
      </c>
      <c r="C6" s="62">
        <f>'РР-2'!M30</f>
        <v>0.93333333333333324</v>
      </c>
      <c r="D6" s="134">
        <f>'РР-3'!AE30</f>
        <v>0</v>
      </c>
      <c r="E6" s="62">
        <f>'РР-4'!AH30</f>
        <v>0</v>
      </c>
      <c r="F6" s="62">
        <f>'РР-5'!AJ30</f>
        <v>0</v>
      </c>
      <c r="G6" s="14">
        <f>(B6+C6+D6+E6+F6)/5</f>
        <v>0.36545454545454548</v>
      </c>
    </row>
    <row r="7" spans="1:7" ht="18" x14ac:dyDescent="0.4">
      <c r="A7" s="13" t="s">
        <v>69</v>
      </c>
      <c r="B7" s="62">
        <f>'РР-1'!AV31</f>
        <v>1.303030303030303</v>
      </c>
      <c r="C7" s="62">
        <f>'РР-2'!N30</f>
        <v>1.2666666666666668</v>
      </c>
      <c r="D7" s="62">
        <f>'РР-3'!AF30</f>
        <v>0</v>
      </c>
      <c r="E7" s="62">
        <f>'РР-4'!AI30</f>
        <v>0</v>
      </c>
      <c r="F7" s="62">
        <f>'РР-5'!AK30</f>
        <v>0</v>
      </c>
      <c r="G7" s="14">
        <f>(B7+C7+D7+E7+F7)/5</f>
        <v>0.51393939393939392</v>
      </c>
    </row>
    <row r="28" spans="1:7" ht="15.5" x14ac:dyDescent="0.35">
      <c r="A28" s="16" t="s">
        <v>70</v>
      </c>
    </row>
    <row r="29" spans="1:7" ht="15.5" x14ac:dyDescent="0.35">
      <c r="A29" s="252" t="s">
        <v>71</v>
      </c>
      <c r="B29" s="252"/>
      <c r="C29" s="253"/>
      <c r="D29" s="253"/>
      <c r="E29" s="253"/>
      <c r="F29" s="253"/>
      <c r="G29" s="253"/>
    </row>
    <row r="30" spans="1:7" x14ac:dyDescent="0.35">
      <c r="C30" s="254"/>
      <c r="D30" s="254"/>
      <c r="E30" s="254"/>
      <c r="F30" s="254"/>
      <c r="G30" s="254"/>
    </row>
    <row r="31" spans="1:7" x14ac:dyDescent="0.35">
      <c r="C31" s="254"/>
      <c r="D31" s="254"/>
      <c r="E31" s="254"/>
      <c r="F31" s="254"/>
      <c r="G31" s="254"/>
    </row>
    <row r="32" spans="1:7" x14ac:dyDescent="0.35">
      <c r="C32" s="254"/>
      <c r="D32" s="254"/>
      <c r="E32" s="254"/>
      <c r="F32" s="254"/>
      <c r="G32" s="254"/>
    </row>
    <row r="33" spans="1:7" x14ac:dyDescent="0.35">
      <c r="C33" s="254"/>
      <c r="D33" s="254"/>
      <c r="E33" s="254"/>
      <c r="F33" s="254"/>
      <c r="G33" s="254"/>
    </row>
    <row r="34" spans="1:7" x14ac:dyDescent="0.35">
      <c r="C34" s="254"/>
      <c r="D34" s="254"/>
      <c r="E34" s="254"/>
      <c r="F34" s="254"/>
      <c r="G34" s="254"/>
    </row>
    <row r="35" spans="1:7" x14ac:dyDescent="0.35">
      <c r="C35" s="254"/>
      <c r="D35" s="254"/>
      <c r="E35" s="254"/>
      <c r="F35" s="254"/>
      <c r="G35" s="254"/>
    </row>
    <row r="37" spans="1:7" ht="15.5" x14ac:dyDescent="0.35">
      <c r="A37" s="252" t="s">
        <v>72</v>
      </c>
      <c r="B37" s="252"/>
      <c r="C37" s="253"/>
      <c r="D37" s="253"/>
      <c r="E37" s="253"/>
      <c r="F37" s="253"/>
      <c r="G37" s="253"/>
    </row>
    <row r="38" spans="1:7" x14ac:dyDescent="0.35">
      <c r="C38" s="254"/>
      <c r="D38" s="254"/>
      <c r="E38" s="254"/>
      <c r="F38" s="254"/>
      <c r="G38" s="254"/>
    </row>
    <row r="39" spans="1:7" x14ac:dyDescent="0.35">
      <c r="C39" s="254"/>
      <c r="D39" s="254"/>
      <c r="E39" s="254"/>
      <c r="F39" s="254"/>
      <c r="G39" s="254"/>
    </row>
    <row r="40" spans="1:7" x14ac:dyDescent="0.35">
      <c r="C40" s="254"/>
      <c r="D40" s="254"/>
      <c r="E40" s="254"/>
      <c r="F40" s="254"/>
      <c r="G40" s="254"/>
    </row>
    <row r="41" spans="1:7" x14ac:dyDescent="0.35">
      <c r="C41" s="254"/>
      <c r="D41" s="254"/>
      <c r="E41" s="254"/>
      <c r="F41" s="254"/>
      <c r="G41" s="254"/>
    </row>
    <row r="42" spans="1:7" x14ac:dyDescent="0.35">
      <c r="C42" s="254"/>
      <c r="D42" s="254"/>
      <c r="E42" s="254"/>
      <c r="F42" s="254"/>
      <c r="G42" s="254"/>
    </row>
    <row r="43" spans="1:7" x14ac:dyDescent="0.35">
      <c r="C43" s="254"/>
      <c r="D43" s="254"/>
      <c r="E43" s="254"/>
      <c r="F43" s="254"/>
      <c r="G43" s="254"/>
    </row>
  </sheetData>
  <sheetProtection algorithmName="SHA-512" hashValue="Uwbv6i2lp9JMl0pt2hZByauQiOnVfOmBuF3e7xI4q4d0daw7x8L/pBTofoHVCuPAvtEbkCVbfNjgvJ09bSaCNw==" saltValue="BDAi+MqyTSOihDYraIy2bA==" spinCount="100000" sheet="1" formatCells="0" formatColumns="0" formatRows="0" insertColumns="0" insertRows="0" insertHyperlinks="0" deleteColumns="0" deleteRows="0" sort="0" autoFilter="0" pivotTables="0"/>
  <mergeCells count="19">
    <mergeCell ref="C43:G43"/>
    <mergeCell ref="C32:G32"/>
    <mergeCell ref="C33:G33"/>
    <mergeCell ref="C34:G34"/>
    <mergeCell ref="C35:G35"/>
    <mergeCell ref="C38:G38"/>
    <mergeCell ref="C39:G39"/>
    <mergeCell ref="C40:G40"/>
    <mergeCell ref="C41:G41"/>
    <mergeCell ref="C42:G42"/>
    <mergeCell ref="A37:B37"/>
    <mergeCell ref="C37:G37"/>
    <mergeCell ref="A1:G1"/>
    <mergeCell ref="A29:B29"/>
    <mergeCell ref="C29:G29"/>
    <mergeCell ref="C30:G30"/>
    <mergeCell ref="C31:G31"/>
    <mergeCell ref="C2:E2"/>
    <mergeCell ref="F2:G2"/>
  </mergeCells>
  <hyperlinks>
    <hyperlink ref="F2" location="'ТИТУЛ'!A1" display="'ТИТУЛ'!A1" xr:uid="{F3235986-22F2-4B56-BF49-9ABC5CDFC682}"/>
    <hyperlink ref="F2:G2" location="Оглавление!A1" display="ОГЛАВЛЕНИЕ" xr:uid="{4AD9D09F-2A48-454B-89B1-BC09DE73FC0F}"/>
  </hyperlinks>
  <pageMargins left="0.7" right="0.7" top="0.75" bottom="0.75" header="0.3" footer="0.3"/>
  <pageSetup paperSize="9" scale="80" orientation="portrait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0095-09CC-4E76-8818-6A049843E8E9}">
  <sheetPr codeName="Лист15">
    <tabColor rgb="FFFFFF00"/>
    <pageSetUpPr fitToPage="1"/>
  </sheetPr>
  <dimension ref="A1:R42"/>
  <sheetViews>
    <sheetView view="pageLayout" zoomScale="55" zoomScaleNormal="100" zoomScalePageLayoutView="55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27.1796875" style="1" customWidth="1"/>
    <col min="3" max="16384" width="9.1796875" style="1"/>
  </cols>
  <sheetData>
    <row r="1" spans="1:18" ht="17.5" x14ac:dyDescent="0.35">
      <c r="A1" s="224" t="s">
        <v>207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</row>
    <row r="2" spans="1:18" ht="17.5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17.5" x14ac:dyDescent="0.35">
      <c r="A3" s="30" t="s">
        <v>208</v>
      </c>
      <c r="P3" s="242" t="s">
        <v>363</v>
      </c>
      <c r="Q3" s="242"/>
    </row>
    <row r="4" spans="1:18" ht="18.5" thickBot="1" x14ac:dyDescent="0.4">
      <c r="A4" s="87"/>
    </row>
    <row r="5" spans="1:18" x14ac:dyDescent="0.35">
      <c r="A5" s="225" t="s">
        <v>12</v>
      </c>
      <c r="B5" s="225" t="s">
        <v>13</v>
      </c>
      <c r="C5" s="232" t="s">
        <v>209</v>
      </c>
      <c r="D5" s="236"/>
      <c r="E5" s="232" t="s">
        <v>210</v>
      </c>
      <c r="F5" s="236"/>
      <c r="G5" s="232" t="s">
        <v>211</v>
      </c>
      <c r="H5" s="236"/>
      <c r="I5" s="232" t="s">
        <v>212</v>
      </c>
      <c r="J5" s="236"/>
      <c r="K5" s="232" t="s">
        <v>213</v>
      </c>
      <c r="L5" s="233"/>
      <c r="M5" s="232" t="s">
        <v>214</v>
      </c>
      <c r="N5" s="236"/>
      <c r="O5" s="233" t="s">
        <v>215</v>
      </c>
      <c r="P5" s="233"/>
      <c r="Q5" s="238" t="s">
        <v>30</v>
      </c>
      <c r="R5" s="239"/>
    </row>
    <row r="6" spans="1:18" ht="99" customHeight="1" thickBot="1" x14ac:dyDescent="0.4">
      <c r="A6" s="226"/>
      <c r="B6" s="226"/>
      <c r="C6" s="234"/>
      <c r="D6" s="237"/>
      <c r="E6" s="234"/>
      <c r="F6" s="237"/>
      <c r="G6" s="234"/>
      <c r="H6" s="237"/>
      <c r="I6" s="234"/>
      <c r="J6" s="237"/>
      <c r="K6" s="234"/>
      <c r="L6" s="235"/>
      <c r="M6" s="234"/>
      <c r="N6" s="237"/>
      <c r="O6" s="235"/>
      <c r="P6" s="235"/>
      <c r="Q6" s="240"/>
      <c r="R6" s="241"/>
    </row>
    <row r="7" spans="1:18" ht="16" thickBot="1" x14ac:dyDescent="0.4">
      <c r="A7" s="227"/>
      <c r="B7" s="227"/>
      <c r="C7" s="65" t="s">
        <v>31</v>
      </c>
      <c r="D7" s="65" t="s">
        <v>32</v>
      </c>
      <c r="E7" s="65" t="s">
        <v>31</v>
      </c>
      <c r="F7" s="65" t="s">
        <v>32</v>
      </c>
      <c r="G7" s="65" t="s">
        <v>31</v>
      </c>
      <c r="H7" s="65" t="s">
        <v>32</v>
      </c>
      <c r="I7" s="65" t="s">
        <v>31</v>
      </c>
      <c r="J7" s="65" t="s">
        <v>32</v>
      </c>
      <c r="K7" s="65" t="s">
        <v>31</v>
      </c>
      <c r="L7" s="65" t="s">
        <v>32</v>
      </c>
      <c r="M7" s="65" t="s">
        <v>31</v>
      </c>
      <c r="N7" s="65" t="s">
        <v>32</v>
      </c>
      <c r="O7" s="65" t="s">
        <v>31</v>
      </c>
      <c r="P7" s="65" t="s">
        <v>32</v>
      </c>
      <c r="Q7" s="88" t="s">
        <v>31</v>
      </c>
      <c r="R7" s="88" t="s">
        <v>32</v>
      </c>
    </row>
    <row r="8" spans="1:18" ht="16" thickBot="1" x14ac:dyDescent="0.4">
      <c r="A8" s="66">
        <v>1</v>
      </c>
      <c r="B8" s="67" t="s">
        <v>33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06">
        <f>(C8+E8+G8+I8+K8+M8+O8)/7</f>
        <v>0</v>
      </c>
      <c r="R8" s="106">
        <f>(D8+F8+H8+J8+L8+N8+P8)/7</f>
        <v>0</v>
      </c>
    </row>
    <row r="9" spans="1:18" ht="16" thickBot="1" x14ac:dyDescent="0.4">
      <c r="A9" s="66">
        <v>2</v>
      </c>
      <c r="B9" s="67" t="s">
        <v>34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06">
        <f t="shared" ref="Q9:Q32" si="0">(C9+E9+G9+I9+K9+M9+O9)/7</f>
        <v>0</v>
      </c>
      <c r="R9" s="106">
        <f t="shared" ref="R9:R32" si="1">(D9+F9+H9+J9+L9+N9+P9)/7</f>
        <v>0</v>
      </c>
    </row>
    <row r="10" spans="1:18" ht="19.5" customHeight="1" thickBot="1" x14ac:dyDescent="0.4">
      <c r="A10" s="66">
        <v>3</v>
      </c>
      <c r="B10" s="67" t="s">
        <v>35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06">
        <f t="shared" si="0"/>
        <v>0</v>
      </c>
      <c r="R10" s="106">
        <f t="shared" si="1"/>
        <v>0</v>
      </c>
    </row>
    <row r="11" spans="1:18" ht="16" thickBot="1" x14ac:dyDescent="0.4">
      <c r="A11" s="66">
        <v>4</v>
      </c>
      <c r="B11" s="67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06">
        <f t="shared" si="0"/>
        <v>0</v>
      </c>
      <c r="R11" s="106">
        <f t="shared" si="1"/>
        <v>0</v>
      </c>
    </row>
    <row r="12" spans="1:18" ht="16" thickBot="1" x14ac:dyDescent="0.4">
      <c r="A12" s="66">
        <v>5</v>
      </c>
      <c r="B12" s="67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06">
        <f t="shared" si="0"/>
        <v>0</v>
      </c>
      <c r="R12" s="106">
        <f t="shared" si="1"/>
        <v>0</v>
      </c>
    </row>
    <row r="13" spans="1:18" ht="16" thickBot="1" x14ac:dyDescent="0.4">
      <c r="A13" s="66">
        <v>6</v>
      </c>
      <c r="B13" s="67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06">
        <f t="shared" si="0"/>
        <v>0</v>
      </c>
      <c r="R13" s="106">
        <f t="shared" si="1"/>
        <v>0</v>
      </c>
    </row>
    <row r="14" spans="1:18" ht="16" thickBot="1" x14ac:dyDescent="0.4">
      <c r="A14" s="66">
        <v>7</v>
      </c>
      <c r="B14" s="67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06">
        <f t="shared" si="0"/>
        <v>0</v>
      </c>
      <c r="R14" s="106">
        <f t="shared" si="1"/>
        <v>0</v>
      </c>
    </row>
    <row r="15" spans="1:18" ht="16" thickBot="1" x14ac:dyDescent="0.4">
      <c r="A15" s="66">
        <v>8</v>
      </c>
      <c r="B15" s="67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06">
        <f t="shared" si="0"/>
        <v>0</v>
      </c>
      <c r="R15" s="106">
        <f t="shared" si="1"/>
        <v>0</v>
      </c>
    </row>
    <row r="16" spans="1:18" ht="16" thickBot="1" x14ac:dyDescent="0.4">
      <c r="A16" s="66">
        <v>9</v>
      </c>
      <c r="B16" s="67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06">
        <f t="shared" si="0"/>
        <v>0</v>
      </c>
      <c r="R16" s="106">
        <f t="shared" si="1"/>
        <v>0</v>
      </c>
    </row>
    <row r="17" spans="1:18" ht="16" thickBot="1" x14ac:dyDescent="0.4">
      <c r="A17" s="66">
        <v>10</v>
      </c>
      <c r="B17" s="67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06">
        <f t="shared" si="0"/>
        <v>0</v>
      </c>
      <c r="R17" s="106">
        <f t="shared" si="1"/>
        <v>0</v>
      </c>
    </row>
    <row r="18" spans="1:18" ht="16" thickBot="1" x14ac:dyDescent="0.4">
      <c r="A18" s="66">
        <v>11</v>
      </c>
      <c r="B18" s="67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06">
        <f t="shared" si="0"/>
        <v>0</v>
      </c>
      <c r="R18" s="106">
        <f t="shared" si="1"/>
        <v>0</v>
      </c>
    </row>
    <row r="19" spans="1:18" ht="16" thickBot="1" x14ac:dyDescent="0.4">
      <c r="A19" s="66">
        <v>12</v>
      </c>
      <c r="B19" s="67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06">
        <f t="shared" si="0"/>
        <v>0</v>
      </c>
      <c r="R19" s="106">
        <f t="shared" si="1"/>
        <v>0</v>
      </c>
    </row>
    <row r="20" spans="1:18" ht="16" thickBot="1" x14ac:dyDescent="0.4">
      <c r="A20" s="66">
        <v>13</v>
      </c>
      <c r="B20" s="67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06">
        <f t="shared" si="0"/>
        <v>0</v>
      </c>
      <c r="R20" s="106">
        <f t="shared" si="1"/>
        <v>0</v>
      </c>
    </row>
    <row r="21" spans="1:18" ht="16" thickBot="1" x14ac:dyDescent="0.4">
      <c r="A21" s="66">
        <v>14</v>
      </c>
      <c r="B21" s="67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06">
        <f t="shared" si="0"/>
        <v>0</v>
      </c>
      <c r="R21" s="106">
        <f t="shared" si="1"/>
        <v>0</v>
      </c>
    </row>
    <row r="22" spans="1:18" ht="16" thickBot="1" x14ac:dyDescent="0.4">
      <c r="A22" s="66">
        <v>15</v>
      </c>
      <c r="B22" s="67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06">
        <f t="shared" si="0"/>
        <v>0</v>
      </c>
      <c r="R22" s="106">
        <f t="shared" si="1"/>
        <v>0</v>
      </c>
    </row>
    <row r="23" spans="1:18" ht="16" thickBot="1" x14ac:dyDescent="0.4">
      <c r="A23" s="66">
        <v>16</v>
      </c>
      <c r="B23" s="67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06">
        <f t="shared" si="0"/>
        <v>0</v>
      </c>
      <c r="R23" s="106">
        <f t="shared" si="1"/>
        <v>0</v>
      </c>
    </row>
    <row r="24" spans="1:18" ht="16" thickBot="1" x14ac:dyDescent="0.4">
      <c r="A24" s="66">
        <v>17</v>
      </c>
      <c r="B24" s="67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06">
        <f t="shared" si="0"/>
        <v>0</v>
      </c>
      <c r="R24" s="106">
        <f t="shared" si="1"/>
        <v>0</v>
      </c>
    </row>
    <row r="25" spans="1:18" ht="16" thickBot="1" x14ac:dyDescent="0.4">
      <c r="A25" s="66">
        <v>18</v>
      </c>
      <c r="B25" s="67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06">
        <f t="shared" si="0"/>
        <v>0</v>
      </c>
      <c r="R25" s="106">
        <f t="shared" si="1"/>
        <v>0</v>
      </c>
    </row>
    <row r="26" spans="1:18" ht="16" thickBot="1" x14ac:dyDescent="0.4">
      <c r="A26" s="66">
        <v>19</v>
      </c>
      <c r="B26" s="67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06">
        <f t="shared" si="0"/>
        <v>0</v>
      </c>
      <c r="R26" s="106">
        <f t="shared" si="1"/>
        <v>0</v>
      </c>
    </row>
    <row r="27" spans="1:18" ht="16" thickBot="1" x14ac:dyDescent="0.4">
      <c r="A27" s="66">
        <v>20</v>
      </c>
      <c r="B27" s="67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06">
        <f t="shared" si="0"/>
        <v>0</v>
      </c>
      <c r="R27" s="106">
        <f t="shared" si="1"/>
        <v>0</v>
      </c>
    </row>
    <row r="28" spans="1:18" ht="16" thickBot="1" x14ac:dyDescent="0.4">
      <c r="A28" s="66">
        <v>21</v>
      </c>
      <c r="B28" s="67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06">
        <f t="shared" si="0"/>
        <v>0</v>
      </c>
      <c r="R28" s="106">
        <f t="shared" si="1"/>
        <v>0</v>
      </c>
    </row>
    <row r="29" spans="1:18" ht="16" thickBot="1" x14ac:dyDescent="0.4">
      <c r="A29" s="66">
        <v>22</v>
      </c>
      <c r="B29" s="67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06">
        <f t="shared" si="0"/>
        <v>0</v>
      </c>
      <c r="R29" s="106">
        <f t="shared" si="1"/>
        <v>0</v>
      </c>
    </row>
    <row r="30" spans="1:18" ht="16" thickBot="1" x14ac:dyDescent="0.4">
      <c r="A30" s="66">
        <v>23</v>
      </c>
      <c r="B30" s="67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06">
        <f t="shared" si="0"/>
        <v>0</v>
      </c>
      <c r="R30" s="106">
        <f t="shared" si="1"/>
        <v>0</v>
      </c>
    </row>
    <row r="31" spans="1:18" ht="16" thickBot="1" x14ac:dyDescent="0.4">
      <c r="A31" s="66">
        <v>24</v>
      </c>
      <c r="B31" s="67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06">
        <f t="shared" si="0"/>
        <v>0</v>
      </c>
      <c r="R31" s="106">
        <f t="shared" si="1"/>
        <v>0</v>
      </c>
    </row>
    <row r="32" spans="1:18" ht="16" thickBot="1" x14ac:dyDescent="0.4">
      <c r="A32" s="66"/>
      <c r="B32" s="68" t="s">
        <v>36</v>
      </c>
      <c r="C32" s="104">
        <f>(C8+C9+C10+C11+C12+C13+C14+C15+C16+C17+C18+C19+C20+C21+C22+C23+C24+C25+C26+C27+C28+C29+C30+C31)/COUNTA($B$8:$B$31)</f>
        <v>0</v>
      </c>
      <c r="D32" s="104">
        <f t="shared" ref="D32:P32" si="2">(D8+D9+D10+D11+D12+D13+D14+D15+D16+D17+D18+D19+D20+D21+D22+D23+D24+D25+D26+D27+D28+D29+D30+D31)/COUNTA($B$8:$B$31)</f>
        <v>0</v>
      </c>
      <c r="E32" s="104">
        <f t="shared" si="2"/>
        <v>0</v>
      </c>
      <c r="F32" s="104">
        <f t="shared" si="2"/>
        <v>0</v>
      </c>
      <c r="G32" s="104">
        <f t="shared" si="2"/>
        <v>0</v>
      </c>
      <c r="H32" s="104">
        <f t="shared" si="2"/>
        <v>0</v>
      </c>
      <c r="I32" s="104">
        <f t="shared" si="2"/>
        <v>0</v>
      </c>
      <c r="J32" s="104">
        <f t="shared" si="2"/>
        <v>0</v>
      </c>
      <c r="K32" s="104">
        <f t="shared" si="2"/>
        <v>0</v>
      </c>
      <c r="L32" s="104">
        <f t="shared" si="2"/>
        <v>0</v>
      </c>
      <c r="M32" s="104">
        <f t="shared" si="2"/>
        <v>0</v>
      </c>
      <c r="N32" s="104">
        <f t="shared" si="2"/>
        <v>0</v>
      </c>
      <c r="O32" s="104">
        <f t="shared" si="2"/>
        <v>0</v>
      </c>
      <c r="P32" s="104">
        <f t="shared" si="2"/>
        <v>0</v>
      </c>
      <c r="Q32" s="105">
        <f t="shared" si="0"/>
        <v>0</v>
      </c>
      <c r="R32" s="105">
        <f t="shared" si="1"/>
        <v>0</v>
      </c>
    </row>
    <row r="34" spans="2:6" ht="15" x14ac:dyDescent="0.35">
      <c r="B34" s="69" t="s">
        <v>37</v>
      </c>
      <c r="C34" s="70"/>
      <c r="D34" s="70"/>
      <c r="E34" s="70"/>
      <c r="F34" s="70"/>
    </row>
    <row r="35" spans="2:6" ht="30" x14ac:dyDescent="0.35">
      <c r="B35" s="71"/>
      <c r="C35" s="72" t="s">
        <v>38</v>
      </c>
      <c r="D35" s="72" t="s">
        <v>39</v>
      </c>
      <c r="E35" s="72" t="s">
        <v>40</v>
      </c>
      <c r="F35" s="72" t="s">
        <v>41</v>
      </c>
    </row>
    <row r="36" spans="2:6" ht="15.5" x14ac:dyDescent="0.35">
      <c r="B36" s="73" t="s">
        <v>42</v>
      </c>
      <c r="C36" s="107">
        <f>COUNTA(B8:B31)</f>
        <v>3</v>
      </c>
      <c r="D36" s="107">
        <f>COUNTIF(Q8:Q31,"&gt;=3,8")</f>
        <v>0</v>
      </c>
      <c r="E36" s="107">
        <f>COUNTIFS(Q8:Q31,"&lt;3,7",Q8:Q31,"&gt;=2,3")</f>
        <v>0</v>
      </c>
      <c r="F36" s="107">
        <f>COUNTIFS(Q8:Q31,"&lt;2,2",Q8:Q31,"&gt;0")</f>
        <v>0</v>
      </c>
    </row>
    <row r="37" spans="2:6" ht="15.5" x14ac:dyDescent="0.35">
      <c r="B37" s="73" t="s">
        <v>43</v>
      </c>
      <c r="C37" s="107">
        <v>100</v>
      </c>
      <c r="D37" s="135">
        <f>D36*C37/C36</f>
        <v>0</v>
      </c>
      <c r="E37" s="135">
        <f>E36*C37/C36</f>
        <v>0</v>
      </c>
      <c r="F37" s="135">
        <f>F36*C37/C36</f>
        <v>0</v>
      </c>
    </row>
    <row r="38" spans="2:6" ht="15.5" x14ac:dyDescent="0.35">
      <c r="B38" s="74"/>
      <c r="C38" s="70"/>
      <c r="D38" s="70"/>
      <c r="E38" s="70"/>
      <c r="F38" s="70"/>
    </row>
    <row r="39" spans="2:6" ht="15" x14ac:dyDescent="0.35">
      <c r="B39" s="69" t="s">
        <v>44</v>
      </c>
      <c r="C39" s="70"/>
      <c r="D39" s="70"/>
      <c r="E39" s="70"/>
      <c r="F39" s="70"/>
    </row>
    <row r="40" spans="2:6" ht="30" x14ac:dyDescent="0.35">
      <c r="B40" s="71"/>
      <c r="C40" s="75" t="s">
        <v>38</v>
      </c>
      <c r="D40" s="72" t="s">
        <v>39</v>
      </c>
      <c r="E40" s="72" t="s">
        <v>40</v>
      </c>
      <c r="F40" s="72" t="s">
        <v>41</v>
      </c>
    </row>
    <row r="41" spans="2:6" ht="15.5" x14ac:dyDescent="0.35">
      <c r="B41" s="73" t="s">
        <v>42</v>
      </c>
      <c r="C41" s="107">
        <f>COUNTA(B8:B31)</f>
        <v>3</v>
      </c>
      <c r="D41" s="107">
        <f>COUNTIF(R8:R31,"&gt;=3,8")</f>
        <v>0</v>
      </c>
      <c r="E41" s="107">
        <f>COUNTIFS(R8:R31,"&lt;3,7",R8:R31,"&gt;=2,3")</f>
        <v>0</v>
      </c>
      <c r="F41" s="107">
        <f>COUNTIFS(R8:R31,"&lt;2,2",R8:R31,"&gt;0")</f>
        <v>0</v>
      </c>
    </row>
    <row r="42" spans="2:6" ht="15.5" x14ac:dyDescent="0.35">
      <c r="B42" s="73" t="s">
        <v>43</v>
      </c>
      <c r="C42" s="107">
        <v>100</v>
      </c>
      <c r="D42" s="135">
        <f>D41*C42/C41</f>
        <v>0</v>
      </c>
      <c r="E42" s="135">
        <f>E41*C42/C41</f>
        <v>0</v>
      </c>
      <c r="F42" s="135">
        <f>F41*C42/C41</f>
        <v>0</v>
      </c>
    </row>
  </sheetData>
  <sheetProtection algorithmName="SHA-512" hashValue="WBiBX69lVZk/0PzwI5OvLOjyAG/trCMp02CbcbNF4vnIywKQ3ChYQlmA6Z6Hw3X2nMpTuLzABsqRIgfbuao87w==" saltValue="vVkrQS5lsCtImxUvxJkYyw==" spinCount="100000" sheet="1" objects="1" formatCells="0" formatColumns="0" formatRows="0" insertColumns="0" insertRows="0" insertHyperlinks="0" deleteColumns="0" deleteRows="0" sort="0" autoFilter="0" pivotTables="0"/>
  <mergeCells count="12">
    <mergeCell ref="A1:R1"/>
    <mergeCell ref="A5:A7"/>
    <mergeCell ref="B5:B7"/>
    <mergeCell ref="C5:D6"/>
    <mergeCell ref="E5:F6"/>
    <mergeCell ref="G5:H6"/>
    <mergeCell ref="I5:J6"/>
    <mergeCell ref="K5:L6"/>
    <mergeCell ref="M5:N6"/>
    <mergeCell ref="O5:P6"/>
    <mergeCell ref="Q5:R6"/>
    <mergeCell ref="P3:Q3"/>
  </mergeCells>
  <hyperlinks>
    <hyperlink ref="P3" location="'ТИТУЛ'!A1" display="'ТИТУЛ'!A1" xr:uid="{3CE0291E-D52F-4664-A298-9DF347AA46D8}"/>
    <hyperlink ref="P3:Q3" location="Оглавление!A1" display="ОГЛАВЛЕНИЕ" xr:uid="{099B16F7-3EFC-44E2-BEC1-14012380F5C1}"/>
  </hyperlinks>
  <pageMargins left="0.7" right="0.7" top="0.75" bottom="0.75" header="0.3" footer="0.3"/>
  <pageSetup paperSize="9" scale="48" orientation="portrait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5331-E8A9-4FB2-8584-CD5025E1E695}">
  <sheetPr codeName="Лист16">
    <tabColor rgb="FFFFFF00"/>
    <pageSetUpPr fitToPage="1"/>
  </sheetPr>
  <dimension ref="B1:P42"/>
  <sheetViews>
    <sheetView view="pageLayout" topLeftCell="A31" zoomScale="70" zoomScaleNormal="70" zoomScaleSheetLayoutView="85" zoomScalePageLayoutView="70" workbookViewId="0">
      <selection activeCell="V1" sqref="V1:W1"/>
    </sheetView>
  </sheetViews>
  <sheetFormatPr defaultColWidth="9.1796875" defaultRowHeight="14.5" x14ac:dyDescent="0.35"/>
  <cols>
    <col min="1" max="2" width="9.1796875" style="1"/>
    <col min="3" max="3" width="23.26953125" style="1" customWidth="1"/>
    <col min="4" max="16384" width="9.1796875" style="1"/>
  </cols>
  <sheetData>
    <row r="1" spans="2:16" ht="17.5" x14ac:dyDescent="0.35">
      <c r="B1" s="94" t="s">
        <v>235</v>
      </c>
      <c r="O1" s="242" t="s">
        <v>363</v>
      </c>
      <c r="P1" s="242"/>
    </row>
    <row r="2" spans="2:16" ht="15" thickBot="1" x14ac:dyDescent="0.4"/>
    <row r="3" spans="2:16" ht="15" thickBot="1" x14ac:dyDescent="0.4">
      <c r="B3" s="225" t="s">
        <v>12</v>
      </c>
      <c r="C3" s="225" t="s">
        <v>13</v>
      </c>
      <c r="D3" s="232" t="s">
        <v>236</v>
      </c>
      <c r="E3" s="233"/>
      <c r="F3" s="331" t="s">
        <v>237</v>
      </c>
      <c r="G3" s="331"/>
      <c r="H3" s="331" t="s">
        <v>238</v>
      </c>
      <c r="I3" s="331"/>
      <c r="J3" s="331" t="s">
        <v>239</v>
      </c>
      <c r="K3" s="331"/>
      <c r="L3" s="232" t="s">
        <v>240</v>
      </c>
      <c r="M3" s="236"/>
      <c r="N3" s="244" t="s">
        <v>30</v>
      </c>
      <c r="O3" s="244"/>
    </row>
    <row r="4" spans="2:16" ht="101.25" customHeight="1" thickBot="1" x14ac:dyDescent="0.4">
      <c r="B4" s="226"/>
      <c r="C4" s="226"/>
      <c r="D4" s="234"/>
      <c r="E4" s="235"/>
      <c r="F4" s="332"/>
      <c r="G4" s="332"/>
      <c r="H4" s="332"/>
      <c r="I4" s="332"/>
      <c r="J4" s="332"/>
      <c r="K4" s="332"/>
      <c r="L4" s="234"/>
      <c r="M4" s="237"/>
      <c r="N4" s="244"/>
      <c r="O4" s="244"/>
    </row>
    <row r="5" spans="2:16" ht="16" thickBot="1" x14ac:dyDescent="0.4">
      <c r="B5" s="227"/>
      <c r="C5" s="227"/>
      <c r="D5" s="65" t="s">
        <v>31</v>
      </c>
      <c r="E5" s="65" t="s">
        <v>32</v>
      </c>
      <c r="F5" s="65" t="s">
        <v>31</v>
      </c>
      <c r="G5" s="65" t="s">
        <v>32</v>
      </c>
      <c r="H5" s="65" t="s">
        <v>31</v>
      </c>
      <c r="I5" s="65" t="s">
        <v>32</v>
      </c>
      <c r="J5" s="65" t="s">
        <v>31</v>
      </c>
      <c r="K5" s="65" t="s">
        <v>32</v>
      </c>
      <c r="L5" s="65" t="s">
        <v>31</v>
      </c>
      <c r="M5" s="65" t="s">
        <v>32</v>
      </c>
      <c r="N5" s="76" t="s">
        <v>31</v>
      </c>
      <c r="O5" s="76" t="s">
        <v>32</v>
      </c>
    </row>
    <row r="6" spans="2:16" ht="16" thickBot="1" x14ac:dyDescent="0.4">
      <c r="B6" s="66">
        <v>1</v>
      </c>
      <c r="C6" s="67" t="s">
        <v>33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8">
        <f>(D6+F6+H6+J6+L6)/5</f>
        <v>0</v>
      </c>
      <c r="O6" s="118">
        <f>(E6+G6+I6+K6+M6)/5</f>
        <v>0</v>
      </c>
    </row>
    <row r="7" spans="2:16" ht="16" thickBot="1" x14ac:dyDescent="0.4">
      <c r="B7" s="66">
        <v>2</v>
      </c>
      <c r="C7" s="67" t="s">
        <v>34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8">
        <f t="shared" ref="N7:N30" si="0">(D7+F7+H7+J7+L7)/5</f>
        <v>0</v>
      </c>
      <c r="O7" s="118">
        <f t="shared" ref="O7:O30" si="1">(E7+G7+I7+K7+M7)/5</f>
        <v>0</v>
      </c>
    </row>
    <row r="8" spans="2:16" ht="18" customHeight="1" thickBot="1" x14ac:dyDescent="0.4">
      <c r="B8" s="66">
        <v>3</v>
      </c>
      <c r="C8" s="67" t="s">
        <v>35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8">
        <f t="shared" si="0"/>
        <v>0</v>
      </c>
      <c r="O8" s="118">
        <f t="shared" si="1"/>
        <v>0</v>
      </c>
    </row>
    <row r="9" spans="2:16" ht="16" thickBot="1" x14ac:dyDescent="0.4">
      <c r="B9" s="66">
        <v>4</v>
      </c>
      <c r="C9" s="67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8">
        <f t="shared" si="0"/>
        <v>0</v>
      </c>
      <c r="O9" s="118">
        <f t="shared" si="1"/>
        <v>0</v>
      </c>
    </row>
    <row r="10" spans="2:16" ht="16" thickBot="1" x14ac:dyDescent="0.4">
      <c r="B10" s="66">
        <v>5</v>
      </c>
      <c r="C10" s="67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8">
        <f t="shared" si="0"/>
        <v>0</v>
      </c>
      <c r="O10" s="118">
        <f t="shared" si="1"/>
        <v>0</v>
      </c>
    </row>
    <row r="11" spans="2:16" ht="16" thickBot="1" x14ac:dyDescent="0.4">
      <c r="B11" s="66">
        <v>6</v>
      </c>
      <c r="C11" s="67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8">
        <f t="shared" si="0"/>
        <v>0</v>
      </c>
      <c r="O11" s="118">
        <f t="shared" si="1"/>
        <v>0</v>
      </c>
    </row>
    <row r="12" spans="2:16" ht="16" thickBot="1" x14ac:dyDescent="0.4">
      <c r="B12" s="66">
        <v>7</v>
      </c>
      <c r="C12" s="67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8">
        <f t="shared" si="0"/>
        <v>0</v>
      </c>
      <c r="O12" s="118">
        <f t="shared" si="1"/>
        <v>0</v>
      </c>
    </row>
    <row r="13" spans="2:16" ht="16" thickBot="1" x14ac:dyDescent="0.4">
      <c r="B13" s="66">
        <v>8</v>
      </c>
      <c r="C13" s="67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8">
        <f t="shared" si="0"/>
        <v>0</v>
      </c>
      <c r="O13" s="118">
        <f t="shared" si="1"/>
        <v>0</v>
      </c>
    </row>
    <row r="14" spans="2:16" ht="16" thickBot="1" x14ac:dyDescent="0.4">
      <c r="B14" s="66">
        <v>9</v>
      </c>
      <c r="C14" s="67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8">
        <f t="shared" si="0"/>
        <v>0</v>
      </c>
      <c r="O14" s="118">
        <f t="shared" si="1"/>
        <v>0</v>
      </c>
    </row>
    <row r="15" spans="2:16" ht="16" thickBot="1" x14ac:dyDescent="0.4">
      <c r="B15" s="66">
        <v>10</v>
      </c>
      <c r="C15" s="67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8">
        <f t="shared" si="0"/>
        <v>0</v>
      </c>
      <c r="O15" s="118">
        <f t="shared" si="1"/>
        <v>0</v>
      </c>
    </row>
    <row r="16" spans="2:16" ht="16" thickBot="1" x14ac:dyDescent="0.4">
      <c r="B16" s="66">
        <v>11</v>
      </c>
      <c r="C16" s="67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8">
        <f t="shared" si="0"/>
        <v>0</v>
      </c>
      <c r="O16" s="118">
        <f t="shared" si="1"/>
        <v>0</v>
      </c>
    </row>
    <row r="17" spans="2:15" ht="16" thickBot="1" x14ac:dyDescent="0.4">
      <c r="B17" s="66">
        <v>12</v>
      </c>
      <c r="C17" s="67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8">
        <f t="shared" si="0"/>
        <v>0</v>
      </c>
      <c r="O17" s="118">
        <f t="shared" si="1"/>
        <v>0</v>
      </c>
    </row>
    <row r="18" spans="2:15" ht="16" thickBot="1" x14ac:dyDescent="0.4">
      <c r="B18" s="66">
        <v>13</v>
      </c>
      <c r="C18" s="67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8">
        <f t="shared" si="0"/>
        <v>0</v>
      </c>
      <c r="O18" s="118">
        <f t="shared" si="1"/>
        <v>0</v>
      </c>
    </row>
    <row r="19" spans="2:15" ht="16" thickBot="1" x14ac:dyDescent="0.4">
      <c r="B19" s="66">
        <v>14</v>
      </c>
      <c r="C19" s="67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8">
        <f t="shared" si="0"/>
        <v>0</v>
      </c>
      <c r="O19" s="118">
        <f t="shared" si="1"/>
        <v>0</v>
      </c>
    </row>
    <row r="20" spans="2:15" ht="16" thickBot="1" x14ac:dyDescent="0.4">
      <c r="B20" s="66">
        <v>15</v>
      </c>
      <c r="C20" s="67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8">
        <f t="shared" si="0"/>
        <v>0</v>
      </c>
      <c r="O20" s="118">
        <f t="shared" si="1"/>
        <v>0</v>
      </c>
    </row>
    <row r="21" spans="2:15" ht="16" thickBot="1" x14ac:dyDescent="0.4">
      <c r="B21" s="66">
        <v>16</v>
      </c>
      <c r="C21" s="67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8">
        <f t="shared" si="0"/>
        <v>0</v>
      </c>
      <c r="O21" s="118">
        <f t="shared" si="1"/>
        <v>0</v>
      </c>
    </row>
    <row r="22" spans="2:15" ht="16" thickBot="1" x14ac:dyDescent="0.4">
      <c r="B22" s="66">
        <v>17</v>
      </c>
      <c r="C22" s="67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8">
        <f t="shared" si="0"/>
        <v>0</v>
      </c>
      <c r="O22" s="118">
        <f t="shared" si="1"/>
        <v>0</v>
      </c>
    </row>
    <row r="23" spans="2:15" ht="16" thickBot="1" x14ac:dyDescent="0.4">
      <c r="B23" s="66">
        <v>18</v>
      </c>
      <c r="C23" s="67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8">
        <f t="shared" si="0"/>
        <v>0</v>
      </c>
      <c r="O23" s="118">
        <f t="shared" si="1"/>
        <v>0</v>
      </c>
    </row>
    <row r="24" spans="2:15" ht="16" thickBot="1" x14ac:dyDescent="0.4">
      <c r="B24" s="66">
        <v>19</v>
      </c>
      <c r="C24" s="67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8">
        <f t="shared" si="0"/>
        <v>0</v>
      </c>
      <c r="O24" s="118">
        <f t="shared" si="1"/>
        <v>0</v>
      </c>
    </row>
    <row r="25" spans="2:15" ht="16" thickBot="1" x14ac:dyDescent="0.4">
      <c r="B25" s="66">
        <v>20</v>
      </c>
      <c r="C25" s="67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8">
        <f t="shared" si="0"/>
        <v>0</v>
      </c>
      <c r="O25" s="118">
        <f t="shared" si="1"/>
        <v>0</v>
      </c>
    </row>
    <row r="26" spans="2:15" ht="16" thickBot="1" x14ac:dyDescent="0.4">
      <c r="B26" s="66">
        <v>21</v>
      </c>
      <c r="C26" s="67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8">
        <f t="shared" si="0"/>
        <v>0</v>
      </c>
      <c r="O26" s="118">
        <f t="shared" si="1"/>
        <v>0</v>
      </c>
    </row>
    <row r="27" spans="2:15" ht="16" thickBot="1" x14ac:dyDescent="0.4">
      <c r="B27" s="66">
        <v>22</v>
      </c>
      <c r="C27" s="67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8">
        <f t="shared" si="0"/>
        <v>0</v>
      </c>
      <c r="O27" s="118">
        <f t="shared" si="1"/>
        <v>0</v>
      </c>
    </row>
    <row r="28" spans="2:15" ht="16" thickBot="1" x14ac:dyDescent="0.4">
      <c r="B28" s="66">
        <v>23</v>
      </c>
      <c r="C28" s="67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8">
        <f t="shared" si="0"/>
        <v>0</v>
      </c>
      <c r="O28" s="118">
        <f t="shared" si="1"/>
        <v>0</v>
      </c>
    </row>
    <row r="29" spans="2:15" ht="16" thickBot="1" x14ac:dyDescent="0.4">
      <c r="B29" s="66">
        <v>24</v>
      </c>
      <c r="C29" s="67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8">
        <f t="shared" si="0"/>
        <v>0</v>
      </c>
      <c r="O29" s="118">
        <f t="shared" si="1"/>
        <v>0</v>
      </c>
    </row>
    <row r="30" spans="2:15" s="17" customFormat="1" ht="16" thickBot="1" x14ac:dyDescent="0.4">
      <c r="B30" s="23"/>
      <c r="C30" s="56" t="s">
        <v>36</v>
      </c>
      <c r="D30" s="114">
        <f>(D6+D7+D8+D9+D10+D11+D12+D13+D14+D15+D16+D17+D18+D19+D20+D21+D22+D23+D24+D25+D26+D27+D28+D29)/COUNTA($C$6:$C$29)</f>
        <v>0</v>
      </c>
      <c r="E30" s="114">
        <f t="shared" ref="E30:M30" si="2">(E6+E7+E8+E9+E10+E11+E12+E13+E14+E15+E16+E17+E18+E19+E20+E21+E22+E23+E24+E25+E26+E27+E28+E29)/COUNTA($C$6:$C$29)</f>
        <v>0</v>
      </c>
      <c r="F30" s="114">
        <f t="shared" si="2"/>
        <v>0</v>
      </c>
      <c r="G30" s="114">
        <f t="shared" si="2"/>
        <v>0</v>
      </c>
      <c r="H30" s="114">
        <f t="shared" si="2"/>
        <v>0</v>
      </c>
      <c r="I30" s="114">
        <f t="shared" si="2"/>
        <v>0</v>
      </c>
      <c r="J30" s="114">
        <f t="shared" si="2"/>
        <v>0</v>
      </c>
      <c r="K30" s="114">
        <f t="shared" si="2"/>
        <v>0</v>
      </c>
      <c r="L30" s="114">
        <f t="shared" si="2"/>
        <v>0</v>
      </c>
      <c r="M30" s="114">
        <f t="shared" si="2"/>
        <v>0</v>
      </c>
      <c r="N30" s="117">
        <f t="shared" si="0"/>
        <v>0</v>
      </c>
      <c r="O30" s="117">
        <f t="shared" si="1"/>
        <v>0</v>
      </c>
    </row>
    <row r="33" spans="3:7" ht="15" x14ac:dyDescent="0.35">
      <c r="C33" s="69" t="s">
        <v>37</v>
      </c>
      <c r="D33" s="70"/>
      <c r="E33" s="70"/>
      <c r="F33" s="70"/>
      <c r="G33" s="70"/>
    </row>
    <row r="34" spans="3:7" ht="30" x14ac:dyDescent="0.35">
      <c r="C34" s="71"/>
      <c r="D34" s="72" t="s">
        <v>38</v>
      </c>
      <c r="E34" s="72" t="s">
        <v>39</v>
      </c>
      <c r="F34" s="72" t="s">
        <v>40</v>
      </c>
      <c r="G34" s="72" t="s">
        <v>41</v>
      </c>
    </row>
    <row r="35" spans="3:7" ht="15.5" x14ac:dyDescent="0.35">
      <c r="C35" s="73" t="s">
        <v>42</v>
      </c>
      <c r="D35" s="107">
        <f>COUNTA(C6:C29)</f>
        <v>3</v>
      </c>
      <c r="E35" s="107">
        <f>COUNTIF(N6:N29,"&gt;=3,8")</f>
        <v>0</v>
      </c>
      <c r="F35" s="107">
        <f>COUNTIFS(N6:N29,"&lt;3,7",N6:N29,"&gt;=2,3")</f>
        <v>0</v>
      </c>
      <c r="G35" s="107">
        <f>COUNTIFS(N6:N29,"&lt;2,2",N6:N29,"&gt;0")</f>
        <v>0</v>
      </c>
    </row>
    <row r="36" spans="3:7" ht="15.5" x14ac:dyDescent="0.35">
      <c r="C36" s="73" t="s">
        <v>43</v>
      </c>
      <c r="D36" s="107">
        <v>100</v>
      </c>
      <c r="E36" s="135">
        <f>E35*D36/D35</f>
        <v>0</v>
      </c>
      <c r="F36" s="135">
        <f>F35*D36/D35</f>
        <v>0</v>
      </c>
      <c r="G36" s="135">
        <f>G35*D36/D35</f>
        <v>0</v>
      </c>
    </row>
    <row r="37" spans="3:7" ht="15.5" x14ac:dyDescent="0.35">
      <c r="C37" s="74"/>
      <c r="D37" s="70"/>
      <c r="E37" s="70"/>
      <c r="F37" s="70"/>
      <c r="G37" s="70"/>
    </row>
    <row r="38" spans="3:7" ht="15.5" x14ac:dyDescent="0.35">
      <c r="C38" s="74"/>
      <c r="D38" s="70"/>
      <c r="E38" s="70"/>
      <c r="F38" s="70"/>
      <c r="G38" s="70"/>
    </row>
    <row r="39" spans="3:7" ht="15" x14ac:dyDescent="0.35">
      <c r="C39" s="69" t="s">
        <v>44</v>
      </c>
      <c r="D39" s="70"/>
      <c r="E39" s="70"/>
      <c r="F39" s="70"/>
      <c r="G39" s="70"/>
    </row>
    <row r="40" spans="3:7" ht="30" x14ac:dyDescent="0.35">
      <c r="C40" s="71"/>
      <c r="D40" s="75" t="s">
        <v>38</v>
      </c>
      <c r="E40" s="72" t="s">
        <v>39</v>
      </c>
      <c r="F40" s="72" t="s">
        <v>40</v>
      </c>
      <c r="G40" s="72" t="s">
        <v>41</v>
      </c>
    </row>
    <row r="41" spans="3:7" ht="15.5" x14ac:dyDescent="0.35">
      <c r="C41" s="73" t="s">
        <v>42</v>
      </c>
      <c r="D41" s="107">
        <f>COUNTA(C12:C35)</f>
        <v>3</v>
      </c>
      <c r="E41" s="107">
        <f>COUNTIF(O6:O29,"&gt;=3,8")</f>
        <v>0</v>
      </c>
      <c r="F41" s="107">
        <f>COUNTIFS(O6:O29,"&lt;3,7",O6:O29,"&gt;=2,3")</f>
        <v>0</v>
      </c>
      <c r="G41" s="107">
        <f>COUNTIFS(O6:O29,"&lt;2,2",O6:O29,"&gt;0")</f>
        <v>0</v>
      </c>
    </row>
    <row r="42" spans="3:7" ht="15.5" x14ac:dyDescent="0.35">
      <c r="C42" s="73" t="s">
        <v>43</v>
      </c>
      <c r="D42" s="107">
        <v>100</v>
      </c>
      <c r="E42" s="135">
        <f>E41*D42/D41</f>
        <v>0</v>
      </c>
      <c r="F42" s="135">
        <f>F41*D42/D41</f>
        <v>0</v>
      </c>
      <c r="G42" s="135">
        <f>G41*D42/D41</f>
        <v>0</v>
      </c>
    </row>
  </sheetData>
  <sheetProtection algorithmName="SHA-512" hashValue="PEQ6xQYdnmJOKKV/tTtGyXsIGKyaJwoqrMmRm1Pld3fWJQl6iaf4BUTTvxg19RJ6uemWR7IxxEZvNExYQrJt0g==" saltValue="O9/s/iabmItwxfBJuE4woA==" spinCount="100000" sheet="1" formatCells="0" formatColumns="0" formatRows="0" insertColumns="0" insertRows="0" insertHyperlinks="0" deleteColumns="0" deleteRows="0" sort="0" autoFilter="0" pivotTables="0"/>
  <mergeCells count="9">
    <mergeCell ref="O1:P1"/>
    <mergeCell ref="J3:K4"/>
    <mergeCell ref="L3:M4"/>
    <mergeCell ref="N3:O4"/>
    <mergeCell ref="B3:B5"/>
    <mergeCell ref="C3:C5"/>
    <mergeCell ref="D3:E4"/>
    <mergeCell ref="F3:G4"/>
    <mergeCell ref="H3:I4"/>
  </mergeCells>
  <hyperlinks>
    <hyperlink ref="O1" location="'ТИТУЛ'!A1" display="'ТИТУЛ'!A1" xr:uid="{F8BFCE59-8A03-472E-96BE-94E43F29CF96}"/>
    <hyperlink ref="O1:P1" location="Оглавление!A1" display="ОГЛАВЛЕНИЕ" xr:uid="{9921E0F7-4B49-4DFA-BE5F-CFC42A659D7D}"/>
  </hyperlinks>
  <pageMargins left="0.7" right="0.7" top="0.75" bottom="0.75" header="0.3" footer="0.3"/>
  <pageSetup paperSize="9" scale="42" fitToHeight="0" orientation="portrait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2C25-41EB-4171-91C2-69997F135388}">
  <sheetPr codeName="Лист17">
    <tabColor rgb="FFFFFF00"/>
    <pageSetUpPr fitToPage="1"/>
  </sheetPr>
  <dimension ref="A1:AF42"/>
  <sheetViews>
    <sheetView view="pageLayout" zoomScale="55" zoomScaleNormal="85" zoomScalePageLayoutView="55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27" style="1" customWidth="1"/>
    <col min="3" max="8" width="9.1796875" style="1"/>
    <col min="9" max="9" width="11.26953125" style="1" customWidth="1"/>
    <col min="10" max="10" width="11.453125" style="1" customWidth="1"/>
    <col min="11" max="16384" width="9.1796875" style="1"/>
  </cols>
  <sheetData>
    <row r="1" spans="1:32" ht="17.5" x14ac:dyDescent="0.35">
      <c r="A1" s="46" t="s">
        <v>216</v>
      </c>
      <c r="AC1" s="242" t="s">
        <v>363</v>
      </c>
      <c r="AD1" s="242"/>
    </row>
    <row r="2" spans="1:32" ht="15" thickBot="1" x14ac:dyDescent="0.4"/>
    <row r="3" spans="1:32" ht="28.5" customHeight="1" thickBot="1" x14ac:dyDescent="0.4">
      <c r="A3" s="225" t="s">
        <v>12</v>
      </c>
      <c r="B3" s="225" t="s">
        <v>13</v>
      </c>
      <c r="C3" s="326" t="s">
        <v>217</v>
      </c>
      <c r="D3" s="324"/>
      <c r="E3" s="324"/>
      <c r="F3" s="324"/>
      <c r="G3" s="324"/>
      <c r="H3" s="324"/>
      <c r="I3" s="324"/>
      <c r="J3" s="325"/>
      <c r="K3" s="326" t="s">
        <v>218</v>
      </c>
      <c r="L3" s="324"/>
      <c r="M3" s="324"/>
      <c r="N3" s="324"/>
      <c r="O3" s="324"/>
      <c r="P3" s="325"/>
      <c r="Q3" s="318" t="s">
        <v>219</v>
      </c>
      <c r="R3" s="322"/>
      <c r="S3" s="322"/>
      <c r="T3" s="322"/>
      <c r="U3" s="322"/>
      <c r="V3" s="322"/>
      <c r="W3" s="334" t="s">
        <v>220</v>
      </c>
      <c r="X3" s="334"/>
      <c r="Y3" s="334"/>
      <c r="Z3" s="334"/>
      <c r="AA3" s="334"/>
      <c r="AB3" s="334"/>
      <c r="AC3" s="334"/>
      <c r="AD3" s="334"/>
      <c r="AE3" s="333" t="s">
        <v>30</v>
      </c>
      <c r="AF3" s="244"/>
    </row>
    <row r="4" spans="1:32" ht="135.75" customHeight="1" thickBot="1" x14ac:dyDescent="0.4">
      <c r="A4" s="226"/>
      <c r="B4" s="226"/>
      <c r="C4" s="234" t="s">
        <v>221</v>
      </c>
      <c r="D4" s="237"/>
      <c r="E4" s="277" t="s">
        <v>222</v>
      </c>
      <c r="F4" s="271"/>
      <c r="G4" s="277" t="s">
        <v>223</v>
      </c>
      <c r="H4" s="271"/>
      <c r="I4" s="277" t="s">
        <v>224</v>
      </c>
      <c r="J4" s="271"/>
      <c r="K4" s="277" t="s">
        <v>225</v>
      </c>
      <c r="L4" s="271"/>
      <c r="M4" s="277" t="s">
        <v>226</v>
      </c>
      <c r="N4" s="271"/>
      <c r="O4" s="277" t="s">
        <v>227</v>
      </c>
      <c r="P4" s="271"/>
      <c r="Q4" s="335" t="s">
        <v>228</v>
      </c>
      <c r="R4" s="335"/>
      <c r="S4" s="335" t="s">
        <v>229</v>
      </c>
      <c r="T4" s="335"/>
      <c r="U4" s="248" t="s">
        <v>230</v>
      </c>
      <c r="V4" s="246"/>
      <c r="W4" s="336" t="s">
        <v>231</v>
      </c>
      <c r="X4" s="336"/>
      <c r="Y4" s="336" t="s">
        <v>232</v>
      </c>
      <c r="Z4" s="336"/>
      <c r="AA4" s="336" t="s">
        <v>233</v>
      </c>
      <c r="AB4" s="336"/>
      <c r="AC4" s="335" t="s">
        <v>234</v>
      </c>
      <c r="AD4" s="335"/>
      <c r="AE4" s="333"/>
      <c r="AF4" s="244"/>
    </row>
    <row r="5" spans="1:32" ht="16" thickBot="1" x14ac:dyDescent="0.4">
      <c r="A5" s="227"/>
      <c r="B5" s="227"/>
      <c r="C5" s="59" t="s">
        <v>31</v>
      </c>
      <c r="D5" s="59" t="s">
        <v>32</v>
      </c>
      <c r="E5" s="65" t="s">
        <v>31</v>
      </c>
      <c r="F5" s="65" t="s">
        <v>32</v>
      </c>
      <c r="G5" s="65" t="s">
        <v>31</v>
      </c>
      <c r="H5" s="65" t="s">
        <v>32</v>
      </c>
      <c r="I5" s="65" t="s">
        <v>31</v>
      </c>
      <c r="J5" s="65" t="s">
        <v>32</v>
      </c>
      <c r="K5" s="65" t="s">
        <v>31</v>
      </c>
      <c r="L5" s="65" t="s">
        <v>32</v>
      </c>
      <c r="M5" s="65" t="s">
        <v>31</v>
      </c>
      <c r="N5" s="65" t="s">
        <v>32</v>
      </c>
      <c r="O5" s="65" t="s">
        <v>31</v>
      </c>
      <c r="P5" s="65" t="s">
        <v>32</v>
      </c>
      <c r="Q5" s="65" t="s">
        <v>31</v>
      </c>
      <c r="R5" s="65" t="s">
        <v>32</v>
      </c>
      <c r="S5" s="65" t="s">
        <v>31</v>
      </c>
      <c r="T5" s="65" t="s">
        <v>32</v>
      </c>
      <c r="U5" s="65" t="s">
        <v>31</v>
      </c>
      <c r="V5" s="65" t="s">
        <v>32</v>
      </c>
      <c r="W5" s="65" t="s">
        <v>31</v>
      </c>
      <c r="X5" s="65" t="s">
        <v>32</v>
      </c>
      <c r="Y5" s="65" t="s">
        <v>31</v>
      </c>
      <c r="Z5" s="65" t="s">
        <v>32</v>
      </c>
      <c r="AA5" s="65" t="s">
        <v>31</v>
      </c>
      <c r="AB5" s="65" t="s">
        <v>32</v>
      </c>
      <c r="AC5" s="65" t="s">
        <v>31</v>
      </c>
      <c r="AD5" s="65" t="s">
        <v>32</v>
      </c>
      <c r="AE5" s="76" t="s">
        <v>31</v>
      </c>
      <c r="AF5" s="76" t="s">
        <v>32</v>
      </c>
    </row>
    <row r="6" spans="1:32" ht="16" thickBot="1" x14ac:dyDescent="0.4">
      <c r="A6" s="66">
        <v>1</v>
      </c>
      <c r="B6" s="67" t="s">
        <v>33</v>
      </c>
      <c r="C6" s="126"/>
      <c r="D6" s="126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36"/>
      <c r="X6" s="136"/>
      <c r="Y6" s="136"/>
      <c r="Z6" s="136"/>
      <c r="AA6" s="136"/>
      <c r="AB6" s="136"/>
      <c r="AC6" s="136"/>
      <c r="AD6" s="136"/>
      <c r="AE6" s="118">
        <f>(C6+E6+G6+I6+K6+M6+O6+Q6+S6+U6+W6+Y6+AA6+AC6)/14</f>
        <v>0</v>
      </c>
      <c r="AF6" s="118">
        <f>(D6+F6+H6+J6+L6+N6+P6+R6+T6+V6+X6+Z6+AB6+AD6)/14</f>
        <v>0</v>
      </c>
    </row>
    <row r="7" spans="1:32" ht="16" thickBot="1" x14ac:dyDescent="0.4">
      <c r="A7" s="66">
        <v>2</v>
      </c>
      <c r="B7" s="67" t="s">
        <v>34</v>
      </c>
      <c r="C7" s="126"/>
      <c r="D7" s="126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36"/>
      <c r="X7" s="136"/>
      <c r="Y7" s="136"/>
      <c r="Z7" s="136"/>
      <c r="AA7" s="136"/>
      <c r="AB7" s="136"/>
      <c r="AC7" s="136"/>
      <c r="AD7" s="136"/>
      <c r="AE7" s="118">
        <f t="shared" ref="AE7:AE30" si="0">(C7+E7+G7+I7+K7+M7+O7+Q7+S7+U7+W7+Y7+AA7+AC7)/14</f>
        <v>0</v>
      </c>
      <c r="AF7" s="118">
        <f t="shared" ref="AF7:AF30" si="1">(D7+F7+H7+J7+L7+N7+P7+R7+T7+V7+X7+Z7+AB7+AD7)/14</f>
        <v>0</v>
      </c>
    </row>
    <row r="8" spans="1:32" ht="18.75" customHeight="1" thickBot="1" x14ac:dyDescent="0.4">
      <c r="A8" s="66">
        <v>3</v>
      </c>
      <c r="B8" s="67" t="s">
        <v>35</v>
      </c>
      <c r="C8" s="126"/>
      <c r="D8" s="126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36"/>
      <c r="X8" s="136"/>
      <c r="Y8" s="136"/>
      <c r="Z8" s="136"/>
      <c r="AA8" s="136"/>
      <c r="AB8" s="136"/>
      <c r="AC8" s="136"/>
      <c r="AD8" s="136"/>
      <c r="AE8" s="118">
        <f t="shared" si="0"/>
        <v>0</v>
      </c>
      <c r="AF8" s="118">
        <f t="shared" si="1"/>
        <v>0</v>
      </c>
    </row>
    <row r="9" spans="1:32" ht="16" thickBot="1" x14ac:dyDescent="0.4">
      <c r="A9" s="66">
        <v>4</v>
      </c>
      <c r="B9" s="67"/>
      <c r="C9" s="126"/>
      <c r="D9" s="126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36"/>
      <c r="X9" s="136"/>
      <c r="Y9" s="136"/>
      <c r="Z9" s="136"/>
      <c r="AA9" s="136"/>
      <c r="AB9" s="136"/>
      <c r="AC9" s="136"/>
      <c r="AD9" s="136"/>
      <c r="AE9" s="118">
        <f t="shared" si="0"/>
        <v>0</v>
      </c>
      <c r="AF9" s="118">
        <f t="shared" si="1"/>
        <v>0</v>
      </c>
    </row>
    <row r="10" spans="1:32" ht="16" thickBot="1" x14ac:dyDescent="0.4">
      <c r="A10" s="66">
        <v>5</v>
      </c>
      <c r="B10" s="67"/>
      <c r="C10" s="126"/>
      <c r="D10" s="126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36"/>
      <c r="X10" s="136"/>
      <c r="Y10" s="136"/>
      <c r="Z10" s="136"/>
      <c r="AA10" s="136"/>
      <c r="AB10" s="136"/>
      <c r="AC10" s="136"/>
      <c r="AD10" s="136"/>
      <c r="AE10" s="118">
        <f t="shared" si="0"/>
        <v>0</v>
      </c>
      <c r="AF10" s="118">
        <f t="shared" si="1"/>
        <v>0</v>
      </c>
    </row>
    <row r="11" spans="1:32" ht="16" thickBot="1" x14ac:dyDescent="0.4">
      <c r="A11" s="66">
        <v>6</v>
      </c>
      <c r="B11" s="67"/>
      <c r="C11" s="126"/>
      <c r="D11" s="126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36"/>
      <c r="X11" s="136"/>
      <c r="Y11" s="136"/>
      <c r="Z11" s="136"/>
      <c r="AA11" s="136"/>
      <c r="AB11" s="136"/>
      <c r="AC11" s="136"/>
      <c r="AD11" s="136"/>
      <c r="AE11" s="118">
        <f t="shared" si="0"/>
        <v>0</v>
      </c>
      <c r="AF11" s="118">
        <f t="shared" si="1"/>
        <v>0</v>
      </c>
    </row>
    <row r="12" spans="1:32" ht="16" thickBot="1" x14ac:dyDescent="0.4">
      <c r="A12" s="66">
        <v>7</v>
      </c>
      <c r="B12" s="67"/>
      <c r="C12" s="126"/>
      <c r="D12" s="126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36"/>
      <c r="X12" s="136"/>
      <c r="Y12" s="136"/>
      <c r="Z12" s="136"/>
      <c r="AA12" s="136"/>
      <c r="AB12" s="136"/>
      <c r="AC12" s="136"/>
      <c r="AD12" s="136"/>
      <c r="AE12" s="118">
        <f t="shared" si="0"/>
        <v>0</v>
      </c>
      <c r="AF12" s="118">
        <f t="shared" si="1"/>
        <v>0</v>
      </c>
    </row>
    <row r="13" spans="1:32" ht="16" thickBot="1" x14ac:dyDescent="0.4">
      <c r="A13" s="66">
        <v>8</v>
      </c>
      <c r="B13" s="67"/>
      <c r="C13" s="126"/>
      <c r="D13" s="126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36"/>
      <c r="X13" s="136"/>
      <c r="Y13" s="136"/>
      <c r="Z13" s="136"/>
      <c r="AA13" s="136"/>
      <c r="AB13" s="136"/>
      <c r="AC13" s="136"/>
      <c r="AD13" s="136"/>
      <c r="AE13" s="118">
        <f t="shared" si="0"/>
        <v>0</v>
      </c>
      <c r="AF13" s="118">
        <f t="shared" si="1"/>
        <v>0</v>
      </c>
    </row>
    <row r="14" spans="1:32" ht="16" thickBot="1" x14ac:dyDescent="0.4">
      <c r="A14" s="66">
        <v>9</v>
      </c>
      <c r="B14" s="67"/>
      <c r="C14" s="126"/>
      <c r="D14" s="126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36"/>
      <c r="X14" s="136"/>
      <c r="Y14" s="136"/>
      <c r="Z14" s="136"/>
      <c r="AA14" s="136"/>
      <c r="AB14" s="136"/>
      <c r="AC14" s="136"/>
      <c r="AD14" s="136"/>
      <c r="AE14" s="118">
        <f t="shared" si="0"/>
        <v>0</v>
      </c>
      <c r="AF14" s="118">
        <f t="shared" si="1"/>
        <v>0</v>
      </c>
    </row>
    <row r="15" spans="1:32" ht="16" thickBot="1" x14ac:dyDescent="0.4">
      <c r="A15" s="66">
        <v>10</v>
      </c>
      <c r="B15" s="67"/>
      <c r="C15" s="126"/>
      <c r="D15" s="126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36"/>
      <c r="X15" s="136"/>
      <c r="Y15" s="136"/>
      <c r="Z15" s="136"/>
      <c r="AA15" s="136"/>
      <c r="AB15" s="136"/>
      <c r="AC15" s="136"/>
      <c r="AD15" s="136"/>
      <c r="AE15" s="118">
        <f t="shared" si="0"/>
        <v>0</v>
      </c>
      <c r="AF15" s="118">
        <f t="shared" si="1"/>
        <v>0</v>
      </c>
    </row>
    <row r="16" spans="1:32" ht="16" thickBot="1" x14ac:dyDescent="0.4">
      <c r="A16" s="66">
        <v>11</v>
      </c>
      <c r="B16" s="67"/>
      <c r="C16" s="126"/>
      <c r="D16" s="126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36"/>
      <c r="X16" s="136"/>
      <c r="Y16" s="136"/>
      <c r="Z16" s="136"/>
      <c r="AA16" s="136"/>
      <c r="AB16" s="136"/>
      <c r="AC16" s="136"/>
      <c r="AD16" s="136"/>
      <c r="AE16" s="118">
        <f t="shared" si="0"/>
        <v>0</v>
      </c>
      <c r="AF16" s="118">
        <f t="shared" si="1"/>
        <v>0</v>
      </c>
    </row>
    <row r="17" spans="1:32" ht="16" thickBot="1" x14ac:dyDescent="0.4">
      <c r="A17" s="66">
        <v>12</v>
      </c>
      <c r="B17" s="67"/>
      <c r="C17" s="126"/>
      <c r="D17" s="126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36"/>
      <c r="X17" s="136"/>
      <c r="Y17" s="136"/>
      <c r="Z17" s="136"/>
      <c r="AA17" s="136"/>
      <c r="AB17" s="136"/>
      <c r="AC17" s="136"/>
      <c r="AD17" s="136"/>
      <c r="AE17" s="118">
        <f t="shared" si="0"/>
        <v>0</v>
      </c>
      <c r="AF17" s="118">
        <f t="shared" si="1"/>
        <v>0</v>
      </c>
    </row>
    <row r="18" spans="1:32" ht="16" thickBot="1" x14ac:dyDescent="0.4">
      <c r="A18" s="66">
        <v>13</v>
      </c>
      <c r="B18" s="67"/>
      <c r="C18" s="126"/>
      <c r="D18" s="126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36"/>
      <c r="X18" s="136"/>
      <c r="Y18" s="136"/>
      <c r="Z18" s="136"/>
      <c r="AA18" s="136"/>
      <c r="AB18" s="136"/>
      <c r="AC18" s="136"/>
      <c r="AD18" s="136"/>
      <c r="AE18" s="118">
        <f t="shared" si="0"/>
        <v>0</v>
      </c>
      <c r="AF18" s="118">
        <f t="shared" si="1"/>
        <v>0</v>
      </c>
    </row>
    <row r="19" spans="1:32" ht="16" thickBot="1" x14ac:dyDescent="0.4">
      <c r="A19" s="66">
        <v>14</v>
      </c>
      <c r="B19" s="67"/>
      <c r="C19" s="126"/>
      <c r="D19" s="126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36"/>
      <c r="X19" s="136"/>
      <c r="Y19" s="136"/>
      <c r="Z19" s="136"/>
      <c r="AA19" s="136"/>
      <c r="AB19" s="136"/>
      <c r="AC19" s="136"/>
      <c r="AD19" s="136"/>
      <c r="AE19" s="118">
        <f t="shared" si="0"/>
        <v>0</v>
      </c>
      <c r="AF19" s="118">
        <f t="shared" si="1"/>
        <v>0</v>
      </c>
    </row>
    <row r="20" spans="1:32" ht="16" thickBot="1" x14ac:dyDescent="0.4">
      <c r="A20" s="66">
        <v>15</v>
      </c>
      <c r="B20" s="67"/>
      <c r="C20" s="126"/>
      <c r="D20" s="126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36"/>
      <c r="X20" s="136"/>
      <c r="Y20" s="136"/>
      <c r="Z20" s="136"/>
      <c r="AA20" s="136"/>
      <c r="AB20" s="136"/>
      <c r="AC20" s="136"/>
      <c r="AD20" s="136"/>
      <c r="AE20" s="118">
        <f t="shared" si="0"/>
        <v>0</v>
      </c>
      <c r="AF20" s="118">
        <f t="shared" si="1"/>
        <v>0</v>
      </c>
    </row>
    <row r="21" spans="1:32" ht="16" thickBot="1" x14ac:dyDescent="0.4">
      <c r="A21" s="66">
        <v>16</v>
      </c>
      <c r="B21" s="67"/>
      <c r="C21" s="126"/>
      <c r="D21" s="126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36"/>
      <c r="X21" s="136"/>
      <c r="Y21" s="136"/>
      <c r="Z21" s="136"/>
      <c r="AA21" s="136"/>
      <c r="AB21" s="136"/>
      <c r="AC21" s="136"/>
      <c r="AD21" s="136"/>
      <c r="AE21" s="118">
        <f t="shared" si="0"/>
        <v>0</v>
      </c>
      <c r="AF21" s="118">
        <f t="shared" si="1"/>
        <v>0</v>
      </c>
    </row>
    <row r="22" spans="1:32" ht="16" thickBot="1" x14ac:dyDescent="0.4">
      <c r="A22" s="66">
        <v>17</v>
      </c>
      <c r="B22" s="67"/>
      <c r="C22" s="126"/>
      <c r="D22" s="126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36"/>
      <c r="X22" s="136"/>
      <c r="Y22" s="136"/>
      <c r="Z22" s="136"/>
      <c r="AA22" s="136"/>
      <c r="AB22" s="136"/>
      <c r="AC22" s="136"/>
      <c r="AD22" s="136"/>
      <c r="AE22" s="118">
        <f t="shared" si="0"/>
        <v>0</v>
      </c>
      <c r="AF22" s="118">
        <f t="shared" si="1"/>
        <v>0</v>
      </c>
    </row>
    <row r="23" spans="1:32" ht="16" thickBot="1" x14ac:dyDescent="0.4">
      <c r="A23" s="66">
        <v>18</v>
      </c>
      <c r="B23" s="67"/>
      <c r="C23" s="126"/>
      <c r="D23" s="126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36"/>
      <c r="X23" s="136"/>
      <c r="Y23" s="136"/>
      <c r="Z23" s="136"/>
      <c r="AA23" s="136"/>
      <c r="AB23" s="136"/>
      <c r="AC23" s="136"/>
      <c r="AD23" s="136"/>
      <c r="AE23" s="118">
        <f t="shared" si="0"/>
        <v>0</v>
      </c>
      <c r="AF23" s="118">
        <f t="shared" si="1"/>
        <v>0</v>
      </c>
    </row>
    <row r="24" spans="1:32" ht="16" thickBot="1" x14ac:dyDescent="0.4">
      <c r="A24" s="66">
        <v>19</v>
      </c>
      <c r="B24" s="67"/>
      <c r="C24" s="126"/>
      <c r="D24" s="126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36"/>
      <c r="X24" s="136"/>
      <c r="Y24" s="136"/>
      <c r="Z24" s="136"/>
      <c r="AA24" s="136"/>
      <c r="AB24" s="136"/>
      <c r="AC24" s="136"/>
      <c r="AD24" s="136"/>
      <c r="AE24" s="118">
        <f t="shared" si="0"/>
        <v>0</v>
      </c>
      <c r="AF24" s="118">
        <f t="shared" si="1"/>
        <v>0</v>
      </c>
    </row>
    <row r="25" spans="1:32" ht="16" thickBot="1" x14ac:dyDescent="0.4">
      <c r="A25" s="66">
        <v>20</v>
      </c>
      <c r="B25" s="67"/>
      <c r="C25" s="126"/>
      <c r="D25" s="126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36"/>
      <c r="X25" s="136"/>
      <c r="Y25" s="136"/>
      <c r="Z25" s="136"/>
      <c r="AA25" s="136"/>
      <c r="AB25" s="136"/>
      <c r="AC25" s="136"/>
      <c r="AD25" s="136"/>
      <c r="AE25" s="118">
        <f t="shared" si="0"/>
        <v>0</v>
      </c>
      <c r="AF25" s="118">
        <f t="shared" si="1"/>
        <v>0</v>
      </c>
    </row>
    <row r="26" spans="1:32" ht="16" thickBot="1" x14ac:dyDescent="0.4">
      <c r="A26" s="66">
        <v>21</v>
      </c>
      <c r="B26" s="67"/>
      <c r="C26" s="126"/>
      <c r="D26" s="126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36"/>
      <c r="X26" s="136"/>
      <c r="Y26" s="136"/>
      <c r="Z26" s="136"/>
      <c r="AA26" s="136"/>
      <c r="AB26" s="136"/>
      <c r="AC26" s="136"/>
      <c r="AD26" s="136"/>
      <c r="AE26" s="118">
        <f t="shared" si="0"/>
        <v>0</v>
      </c>
      <c r="AF26" s="118">
        <f t="shared" si="1"/>
        <v>0</v>
      </c>
    </row>
    <row r="27" spans="1:32" ht="16" thickBot="1" x14ac:dyDescent="0.4">
      <c r="A27" s="66">
        <v>22</v>
      </c>
      <c r="B27" s="67"/>
      <c r="C27" s="126"/>
      <c r="D27" s="126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36"/>
      <c r="X27" s="136"/>
      <c r="Y27" s="136"/>
      <c r="Z27" s="136"/>
      <c r="AA27" s="136"/>
      <c r="AB27" s="136"/>
      <c r="AC27" s="136"/>
      <c r="AD27" s="136"/>
      <c r="AE27" s="118">
        <f t="shared" si="0"/>
        <v>0</v>
      </c>
      <c r="AF27" s="118">
        <f t="shared" si="1"/>
        <v>0</v>
      </c>
    </row>
    <row r="28" spans="1:32" ht="16" thickBot="1" x14ac:dyDescent="0.4">
      <c r="A28" s="66">
        <v>23</v>
      </c>
      <c r="B28" s="67"/>
      <c r="C28" s="126"/>
      <c r="D28" s="126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36"/>
      <c r="X28" s="136"/>
      <c r="Y28" s="136"/>
      <c r="Z28" s="136"/>
      <c r="AA28" s="136"/>
      <c r="AB28" s="136"/>
      <c r="AC28" s="136"/>
      <c r="AD28" s="136"/>
      <c r="AE28" s="118">
        <f t="shared" si="0"/>
        <v>0</v>
      </c>
      <c r="AF28" s="118">
        <f t="shared" si="1"/>
        <v>0</v>
      </c>
    </row>
    <row r="29" spans="1:32" ht="16" thickBot="1" x14ac:dyDescent="0.4">
      <c r="A29" s="66">
        <v>24</v>
      </c>
      <c r="B29" s="67"/>
      <c r="C29" s="126"/>
      <c r="D29" s="126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36"/>
      <c r="X29" s="136"/>
      <c r="Y29" s="136"/>
      <c r="Z29" s="136"/>
      <c r="AA29" s="136"/>
      <c r="AB29" s="136"/>
      <c r="AC29" s="136"/>
      <c r="AD29" s="136"/>
      <c r="AE29" s="118">
        <f t="shared" si="0"/>
        <v>0</v>
      </c>
      <c r="AF29" s="118">
        <f t="shared" si="1"/>
        <v>0</v>
      </c>
    </row>
    <row r="30" spans="1:32" s="17" customFormat="1" ht="16" thickBot="1" x14ac:dyDescent="0.4">
      <c r="A30" s="23"/>
      <c r="B30" s="56" t="s">
        <v>36</v>
      </c>
      <c r="C30" s="114">
        <f>(C6+C7+C8+C9+C10+C11+C12+C13+C14+C15+C16+C17+C18+C19+C20+C21+C22+C23+C24+C25+C26+C27+C28+C29)/COUNTA($B$6:$B$29)</f>
        <v>0</v>
      </c>
      <c r="D30" s="114">
        <f t="shared" ref="D30:AD30" si="2">(D6+D7+D8+D9+D10+D11+D12+D13+D14+D15+D16+D17+D18+D19+D20+D21+D22+D23+D24+D25+D26+D27+D28+D29)/COUNTA($B$6:$B$29)</f>
        <v>0</v>
      </c>
      <c r="E30" s="114">
        <f t="shared" si="2"/>
        <v>0</v>
      </c>
      <c r="F30" s="114">
        <f t="shared" si="2"/>
        <v>0</v>
      </c>
      <c r="G30" s="114">
        <f t="shared" si="2"/>
        <v>0</v>
      </c>
      <c r="H30" s="114">
        <f t="shared" si="2"/>
        <v>0</v>
      </c>
      <c r="I30" s="114">
        <f t="shared" si="2"/>
        <v>0</v>
      </c>
      <c r="J30" s="114">
        <f t="shared" si="2"/>
        <v>0</v>
      </c>
      <c r="K30" s="114">
        <f t="shared" si="2"/>
        <v>0</v>
      </c>
      <c r="L30" s="114">
        <f t="shared" si="2"/>
        <v>0</v>
      </c>
      <c r="M30" s="114">
        <f t="shared" si="2"/>
        <v>0</v>
      </c>
      <c r="N30" s="114">
        <f t="shared" si="2"/>
        <v>0</v>
      </c>
      <c r="O30" s="114">
        <f t="shared" si="2"/>
        <v>0</v>
      </c>
      <c r="P30" s="114">
        <f t="shared" si="2"/>
        <v>0</v>
      </c>
      <c r="Q30" s="114">
        <f t="shared" si="2"/>
        <v>0</v>
      </c>
      <c r="R30" s="114">
        <f t="shared" si="2"/>
        <v>0</v>
      </c>
      <c r="S30" s="114">
        <f t="shared" si="2"/>
        <v>0</v>
      </c>
      <c r="T30" s="114">
        <f t="shared" si="2"/>
        <v>0</v>
      </c>
      <c r="U30" s="114">
        <f t="shared" si="2"/>
        <v>0</v>
      </c>
      <c r="V30" s="114">
        <f t="shared" si="2"/>
        <v>0</v>
      </c>
      <c r="W30" s="114">
        <f t="shared" si="2"/>
        <v>0</v>
      </c>
      <c r="X30" s="114">
        <f t="shared" si="2"/>
        <v>0</v>
      </c>
      <c r="Y30" s="114">
        <f t="shared" si="2"/>
        <v>0</v>
      </c>
      <c r="Z30" s="114">
        <f t="shared" si="2"/>
        <v>0</v>
      </c>
      <c r="AA30" s="114">
        <f t="shared" si="2"/>
        <v>0</v>
      </c>
      <c r="AB30" s="114">
        <f t="shared" si="2"/>
        <v>0</v>
      </c>
      <c r="AC30" s="114">
        <f t="shared" si="2"/>
        <v>0</v>
      </c>
      <c r="AD30" s="114">
        <f t="shared" si="2"/>
        <v>0</v>
      </c>
      <c r="AE30" s="117">
        <f t="shared" si="0"/>
        <v>0</v>
      </c>
      <c r="AF30" s="117">
        <f t="shared" si="1"/>
        <v>0</v>
      </c>
    </row>
    <row r="33" spans="2:6" ht="15" x14ac:dyDescent="0.35">
      <c r="B33" s="69" t="s">
        <v>37</v>
      </c>
      <c r="C33" s="70"/>
      <c r="D33" s="70"/>
      <c r="E33" s="70"/>
      <c r="F33" s="70"/>
    </row>
    <row r="34" spans="2:6" ht="30" x14ac:dyDescent="0.35">
      <c r="B34" s="71"/>
      <c r="C34" s="72" t="s">
        <v>38</v>
      </c>
      <c r="D34" s="72" t="s">
        <v>39</v>
      </c>
      <c r="E34" s="72" t="s">
        <v>40</v>
      </c>
      <c r="F34" s="72" t="s">
        <v>41</v>
      </c>
    </row>
    <row r="35" spans="2:6" ht="15.5" x14ac:dyDescent="0.35">
      <c r="B35" s="73" t="s">
        <v>42</v>
      </c>
      <c r="C35" s="107">
        <f>COUNTA(B6:B29)</f>
        <v>3</v>
      </c>
      <c r="D35" s="107">
        <f>COUNTIF(AE6:AE29,"&gt;=3,8")</f>
        <v>0</v>
      </c>
      <c r="E35" s="107">
        <f>COUNTIFS(AE6:AE29,"&lt;3,7",AE6:AE29,"&gt;=2,3")</f>
        <v>0</v>
      </c>
      <c r="F35" s="107">
        <f>COUNTIFS(AE6:AE29,"&lt;2,2",AE6:AE29,"&gt;0")</f>
        <v>0</v>
      </c>
    </row>
    <row r="36" spans="2:6" ht="15.5" x14ac:dyDescent="0.35">
      <c r="B36" s="73" t="s">
        <v>43</v>
      </c>
      <c r="C36" s="107">
        <v>100</v>
      </c>
      <c r="D36" s="135">
        <f>D35*C36/C35</f>
        <v>0</v>
      </c>
      <c r="E36" s="135">
        <f>E35*C36/C35</f>
        <v>0</v>
      </c>
      <c r="F36" s="135">
        <f>F35*C36/C35</f>
        <v>0</v>
      </c>
    </row>
    <row r="37" spans="2:6" ht="15.5" x14ac:dyDescent="0.35">
      <c r="B37" s="74"/>
      <c r="C37" s="70"/>
      <c r="D37" s="70"/>
      <c r="E37" s="70"/>
      <c r="F37" s="70"/>
    </row>
    <row r="38" spans="2:6" ht="15.5" x14ac:dyDescent="0.35">
      <c r="B38" s="74"/>
      <c r="C38" s="70"/>
      <c r="D38" s="70"/>
      <c r="E38" s="70"/>
      <c r="F38" s="70"/>
    </row>
    <row r="39" spans="2:6" ht="15" x14ac:dyDescent="0.35">
      <c r="B39" s="69" t="s">
        <v>44</v>
      </c>
      <c r="C39" s="70"/>
      <c r="D39" s="70"/>
      <c r="E39" s="70"/>
      <c r="F39" s="70"/>
    </row>
    <row r="40" spans="2:6" ht="30" x14ac:dyDescent="0.35">
      <c r="B40" s="71"/>
      <c r="C40" s="75" t="s">
        <v>38</v>
      </c>
      <c r="D40" s="72" t="s">
        <v>39</v>
      </c>
      <c r="E40" s="72" t="s">
        <v>40</v>
      </c>
      <c r="F40" s="72" t="s">
        <v>41</v>
      </c>
    </row>
    <row r="41" spans="2:6" ht="15.5" x14ac:dyDescent="0.35">
      <c r="B41" s="73" t="s">
        <v>42</v>
      </c>
      <c r="C41" s="107">
        <f>COUNTA(B12:B35)</f>
        <v>3</v>
      </c>
      <c r="D41" s="107">
        <f>COUNTIF(AF6:AF29,"&gt;=3,8")</f>
        <v>0</v>
      </c>
      <c r="E41" s="107">
        <f>COUNTIFS(AF6:AF29,"&lt;3,7",AF6:AF29,"&gt;=2,3")</f>
        <v>0</v>
      </c>
      <c r="F41" s="107">
        <f>COUNTIFS(AF6:AF29,"&lt;2,2",AF6:AF29,"&gt;0")</f>
        <v>0</v>
      </c>
    </row>
    <row r="42" spans="2:6" ht="15.5" x14ac:dyDescent="0.35">
      <c r="B42" s="73" t="s">
        <v>43</v>
      </c>
      <c r="C42" s="107">
        <v>100</v>
      </c>
      <c r="D42" s="135">
        <f>D41*C42/C41</f>
        <v>0</v>
      </c>
      <c r="E42" s="135">
        <f>E41*C42/C41</f>
        <v>0</v>
      </c>
      <c r="F42" s="135">
        <f>F41*C42/C41</f>
        <v>0</v>
      </c>
    </row>
  </sheetData>
  <sheetProtection algorithmName="SHA-512" hashValue="6udlj9eJgjnuFXW1vgaDFGEj2hTJnw+oRSzsROSktv5JSJSU3BeU+I69lj6VJENwju2e9Cy+TNbvy/oES24fRg==" saltValue="RfaNMNPI+DBQ52NKTWLREA==" spinCount="100000" sheet="1" formatCells="0" formatColumns="0" formatRows="0" insertColumns="0" insertRows="0" insertHyperlinks="0" deleteColumns="0" deleteRows="0" sort="0" autoFilter="0" pivotTables="0"/>
  <mergeCells count="22">
    <mergeCell ref="AC1:AD1"/>
    <mergeCell ref="Q4:R4"/>
    <mergeCell ref="S4:T4"/>
    <mergeCell ref="U4:V4"/>
    <mergeCell ref="W4:X4"/>
    <mergeCell ref="Y4:Z4"/>
    <mergeCell ref="AA4:AB4"/>
    <mergeCell ref="AC4:AD4"/>
    <mergeCell ref="A3:A5"/>
    <mergeCell ref="B3:B5"/>
    <mergeCell ref="AE3:AF4"/>
    <mergeCell ref="C3:J3"/>
    <mergeCell ref="K3:P3"/>
    <mergeCell ref="Q3:V3"/>
    <mergeCell ref="W3:AD3"/>
    <mergeCell ref="C4:D4"/>
    <mergeCell ref="E4:F4"/>
    <mergeCell ref="G4:H4"/>
    <mergeCell ref="I4:J4"/>
    <mergeCell ref="K4:L4"/>
    <mergeCell ref="M4:N4"/>
    <mergeCell ref="O4:P4"/>
  </mergeCells>
  <hyperlinks>
    <hyperlink ref="AC1" location="'ТИТУЛ'!A1" display="'ТИТУЛ'!A1" xr:uid="{939CCA30-7FC0-4DAF-ACEE-1EE5A9959163}"/>
    <hyperlink ref="AC1:AD1" location="Оглавление!A1" display="ОГЛАВЛЕНИЕ" xr:uid="{D8060DB7-58AA-4C9A-BF4C-ECAB749AD606}"/>
  </hyperlinks>
  <pageMargins left="0.7" right="0.7" top="0.75" bottom="0.75" header="0.3" footer="0.3"/>
  <pageSetup paperSize="9" scale="41" orientation="landscape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0669E-91A7-4AD1-B0F5-ED3922BDAFF0}">
  <sheetPr codeName="Лист18">
    <tabColor rgb="FFFFFF00"/>
    <pageSetUpPr fitToPage="1"/>
  </sheetPr>
  <dimension ref="B1:AI42"/>
  <sheetViews>
    <sheetView view="pageLayout" zoomScale="55" zoomScaleNormal="70" zoomScalePageLayoutView="55" workbookViewId="0">
      <selection activeCell="V1" sqref="V1:W1"/>
    </sheetView>
  </sheetViews>
  <sheetFormatPr defaultColWidth="9.1796875" defaultRowHeight="14.5" x14ac:dyDescent="0.35"/>
  <cols>
    <col min="1" max="2" width="9.1796875" style="1"/>
    <col min="3" max="3" width="27.54296875" style="1" customWidth="1"/>
    <col min="4" max="16384" width="9.1796875" style="1"/>
  </cols>
  <sheetData>
    <row r="1" spans="2:35" ht="17.5" x14ac:dyDescent="0.35">
      <c r="B1" s="46" t="s">
        <v>241</v>
      </c>
      <c r="AE1" s="242" t="s">
        <v>363</v>
      </c>
      <c r="AF1" s="242"/>
    </row>
    <row r="2" spans="2:35" ht="15" thickBot="1" x14ac:dyDescent="0.4"/>
    <row r="3" spans="2:35" ht="39" customHeight="1" thickBot="1" x14ac:dyDescent="0.4">
      <c r="B3" s="225" t="s">
        <v>12</v>
      </c>
      <c r="C3" s="225" t="s">
        <v>13</v>
      </c>
      <c r="D3" s="326" t="s">
        <v>242</v>
      </c>
      <c r="E3" s="324"/>
      <c r="F3" s="324"/>
      <c r="G3" s="324"/>
      <c r="H3" s="324"/>
      <c r="I3" s="325"/>
      <c r="J3" s="324" t="s">
        <v>243</v>
      </c>
      <c r="K3" s="324"/>
      <c r="L3" s="324"/>
      <c r="M3" s="324"/>
      <c r="N3" s="324"/>
      <c r="O3" s="325"/>
      <c r="P3" s="325" t="s">
        <v>244</v>
      </c>
      <c r="Q3" s="337"/>
      <c r="R3" s="337"/>
      <c r="S3" s="337"/>
      <c r="T3" s="325" t="s">
        <v>245</v>
      </c>
      <c r="U3" s="337"/>
      <c r="V3" s="337"/>
      <c r="W3" s="337"/>
      <c r="X3" s="337"/>
      <c r="Y3" s="337"/>
      <c r="Z3" s="325" t="s">
        <v>246</v>
      </c>
      <c r="AA3" s="337"/>
      <c r="AB3" s="337"/>
      <c r="AC3" s="337"/>
      <c r="AD3" s="337" t="s">
        <v>247</v>
      </c>
      <c r="AE3" s="337"/>
      <c r="AF3" s="232" t="s">
        <v>248</v>
      </c>
      <c r="AG3" s="236"/>
      <c r="AH3" s="244" t="s">
        <v>30</v>
      </c>
      <c r="AI3" s="244"/>
    </row>
    <row r="4" spans="2:35" ht="128.25" customHeight="1" thickBot="1" x14ac:dyDescent="0.4">
      <c r="B4" s="226"/>
      <c r="C4" s="226"/>
      <c r="D4" s="234" t="s">
        <v>249</v>
      </c>
      <c r="E4" s="235"/>
      <c r="F4" s="234" t="s">
        <v>250</v>
      </c>
      <c r="G4" s="235"/>
      <c r="H4" s="234" t="s">
        <v>251</v>
      </c>
      <c r="I4" s="237"/>
      <c r="J4" s="271" t="s">
        <v>252</v>
      </c>
      <c r="K4" s="338"/>
      <c r="L4" s="332" t="s">
        <v>253</v>
      </c>
      <c r="M4" s="332"/>
      <c r="N4" s="332" t="s">
        <v>254</v>
      </c>
      <c r="O4" s="332"/>
      <c r="P4" s="247" t="s">
        <v>255</v>
      </c>
      <c r="Q4" s="336"/>
      <c r="R4" s="336" t="s">
        <v>256</v>
      </c>
      <c r="S4" s="336"/>
      <c r="T4" s="339" t="s">
        <v>257</v>
      </c>
      <c r="U4" s="335"/>
      <c r="V4" s="335" t="s">
        <v>258</v>
      </c>
      <c r="W4" s="335"/>
      <c r="X4" s="336" t="s">
        <v>259</v>
      </c>
      <c r="Y4" s="336"/>
      <c r="Z4" s="247" t="s">
        <v>260</v>
      </c>
      <c r="AA4" s="336"/>
      <c r="AB4" s="336" t="s">
        <v>261</v>
      </c>
      <c r="AC4" s="336"/>
      <c r="AD4" s="336" t="s">
        <v>262</v>
      </c>
      <c r="AE4" s="336"/>
      <c r="AF4" s="234"/>
      <c r="AG4" s="237"/>
      <c r="AH4" s="244"/>
      <c r="AI4" s="244"/>
    </row>
    <row r="5" spans="2:35" ht="16" thickBot="1" x14ac:dyDescent="0.4">
      <c r="B5" s="227"/>
      <c r="C5" s="227"/>
      <c r="D5" s="65" t="s">
        <v>31</v>
      </c>
      <c r="E5" s="65" t="s">
        <v>32</v>
      </c>
      <c r="F5" s="65" t="s">
        <v>31</v>
      </c>
      <c r="G5" s="65" t="s">
        <v>32</v>
      </c>
      <c r="H5" s="65" t="s">
        <v>31</v>
      </c>
      <c r="I5" s="65" t="s">
        <v>32</v>
      </c>
      <c r="J5" s="65" t="s">
        <v>31</v>
      </c>
      <c r="K5" s="65" t="s">
        <v>32</v>
      </c>
      <c r="L5" s="65" t="s">
        <v>31</v>
      </c>
      <c r="M5" s="65" t="s">
        <v>32</v>
      </c>
      <c r="N5" s="65" t="s">
        <v>31</v>
      </c>
      <c r="O5" s="65" t="s">
        <v>32</v>
      </c>
      <c r="P5" s="65" t="s">
        <v>31</v>
      </c>
      <c r="Q5" s="65" t="s">
        <v>32</v>
      </c>
      <c r="R5" s="65" t="s">
        <v>31</v>
      </c>
      <c r="S5" s="65" t="s">
        <v>32</v>
      </c>
      <c r="T5" s="65" t="s">
        <v>31</v>
      </c>
      <c r="U5" s="65" t="s">
        <v>32</v>
      </c>
      <c r="V5" s="65" t="s">
        <v>31</v>
      </c>
      <c r="W5" s="65" t="s">
        <v>32</v>
      </c>
      <c r="X5" s="65" t="s">
        <v>31</v>
      </c>
      <c r="Y5" s="65" t="s">
        <v>32</v>
      </c>
      <c r="Z5" s="65" t="s">
        <v>31</v>
      </c>
      <c r="AA5" s="65" t="s">
        <v>32</v>
      </c>
      <c r="AB5" s="65" t="s">
        <v>31</v>
      </c>
      <c r="AC5" s="65" t="s">
        <v>32</v>
      </c>
      <c r="AD5" s="65" t="s">
        <v>31</v>
      </c>
      <c r="AE5" s="65" t="s">
        <v>32</v>
      </c>
      <c r="AF5" s="65" t="s">
        <v>31</v>
      </c>
      <c r="AG5" s="65" t="s">
        <v>32</v>
      </c>
      <c r="AH5" s="76" t="s">
        <v>31</v>
      </c>
      <c r="AI5" s="76" t="s">
        <v>32</v>
      </c>
    </row>
    <row r="6" spans="2:35" ht="16" thickBot="1" x14ac:dyDescent="0.4">
      <c r="B6" s="66">
        <v>1</v>
      </c>
      <c r="C6" s="67" t="s">
        <v>33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18">
        <f>(X6+Z6+AB6+AD6+AF6)/5</f>
        <v>0</v>
      </c>
      <c r="AI6" s="118">
        <f>(Y6+AA6+AC6+AE6+AG6)/5</f>
        <v>0</v>
      </c>
    </row>
    <row r="7" spans="2:35" ht="16" thickBot="1" x14ac:dyDescent="0.4">
      <c r="B7" s="66">
        <v>2</v>
      </c>
      <c r="C7" s="67" t="s">
        <v>34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8">
        <f t="shared" ref="AH7:AH30" si="0">(X7+Z7+AB7+AD7+AF7)/5</f>
        <v>0</v>
      </c>
      <c r="AI7" s="118">
        <f t="shared" ref="AI7:AI30" si="1">(Y7+AA7+AC7+AE7+AG7)/5</f>
        <v>0</v>
      </c>
    </row>
    <row r="8" spans="2:35" ht="16.5" customHeight="1" thickBot="1" x14ac:dyDescent="0.4">
      <c r="B8" s="66">
        <v>3</v>
      </c>
      <c r="C8" s="67" t="s">
        <v>35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8">
        <f t="shared" si="0"/>
        <v>0</v>
      </c>
      <c r="AI8" s="118">
        <f t="shared" si="1"/>
        <v>0</v>
      </c>
    </row>
    <row r="9" spans="2:35" ht="16" thickBot="1" x14ac:dyDescent="0.4">
      <c r="B9" s="66">
        <v>4</v>
      </c>
      <c r="C9" s="67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8">
        <f t="shared" si="0"/>
        <v>0</v>
      </c>
      <c r="AI9" s="118">
        <f t="shared" si="1"/>
        <v>0</v>
      </c>
    </row>
    <row r="10" spans="2:35" ht="16" thickBot="1" x14ac:dyDescent="0.4">
      <c r="B10" s="66">
        <v>5</v>
      </c>
      <c r="C10" s="67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8">
        <f t="shared" si="0"/>
        <v>0</v>
      </c>
      <c r="AI10" s="118">
        <f t="shared" si="1"/>
        <v>0</v>
      </c>
    </row>
    <row r="11" spans="2:35" ht="16" thickBot="1" x14ac:dyDescent="0.4">
      <c r="B11" s="66">
        <v>6</v>
      </c>
      <c r="C11" s="67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8">
        <f t="shared" si="0"/>
        <v>0</v>
      </c>
      <c r="AI11" s="118">
        <f t="shared" si="1"/>
        <v>0</v>
      </c>
    </row>
    <row r="12" spans="2:35" ht="16" thickBot="1" x14ac:dyDescent="0.4">
      <c r="B12" s="66">
        <v>7</v>
      </c>
      <c r="C12" s="67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8">
        <f t="shared" si="0"/>
        <v>0</v>
      </c>
      <c r="AI12" s="118">
        <f t="shared" si="1"/>
        <v>0</v>
      </c>
    </row>
    <row r="13" spans="2:35" ht="16" thickBot="1" x14ac:dyDescent="0.4">
      <c r="B13" s="66">
        <v>8</v>
      </c>
      <c r="C13" s="67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8">
        <f t="shared" si="0"/>
        <v>0</v>
      </c>
      <c r="AI13" s="118">
        <f t="shared" si="1"/>
        <v>0</v>
      </c>
    </row>
    <row r="14" spans="2:35" ht="16" thickBot="1" x14ac:dyDescent="0.4">
      <c r="B14" s="66">
        <v>9</v>
      </c>
      <c r="C14" s="67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8">
        <f t="shared" si="0"/>
        <v>0</v>
      </c>
      <c r="AI14" s="118">
        <f t="shared" si="1"/>
        <v>0</v>
      </c>
    </row>
    <row r="15" spans="2:35" ht="16" thickBot="1" x14ac:dyDescent="0.4">
      <c r="B15" s="66">
        <v>10</v>
      </c>
      <c r="C15" s="67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8">
        <f t="shared" si="0"/>
        <v>0</v>
      </c>
      <c r="AI15" s="118">
        <f t="shared" si="1"/>
        <v>0</v>
      </c>
    </row>
    <row r="16" spans="2:35" ht="16" thickBot="1" x14ac:dyDescent="0.4">
      <c r="B16" s="66">
        <v>11</v>
      </c>
      <c r="C16" s="67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8">
        <f t="shared" si="0"/>
        <v>0</v>
      </c>
      <c r="AI16" s="118">
        <f t="shared" si="1"/>
        <v>0</v>
      </c>
    </row>
    <row r="17" spans="2:35" ht="16" thickBot="1" x14ac:dyDescent="0.4">
      <c r="B17" s="66">
        <v>12</v>
      </c>
      <c r="C17" s="67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8">
        <f t="shared" si="0"/>
        <v>0</v>
      </c>
      <c r="AI17" s="118">
        <f t="shared" si="1"/>
        <v>0</v>
      </c>
    </row>
    <row r="18" spans="2:35" ht="16" thickBot="1" x14ac:dyDescent="0.4">
      <c r="B18" s="66">
        <v>13</v>
      </c>
      <c r="C18" s="67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8">
        <f t="shared" si="0"/>
        <v>0</v>
      </c>
      <c r="AI18" s="118">
        <f t="shared" si="1"/>
        <v>0</v>
      </c>
    </row>
    <row r="19" spans="2:35" ht="16" thickBot="1" x14ac:dyDescent="0.4">
      <c r="B19" s="66">
        <v>14</v>
      </c>
      <c r="C19" s="67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8">
        <f t="shared" si="0"/>
        <v>0</v>
      </c>
      <c r="AI19" s="118">
        <f t="shared" si="1"/>
        <v>0</v>
      </c>
    </row>
    <row r="20" spans="2:35" ht="16" thickBot="1" x14ac:dyDescent="0.4">
      <c r="B20" s="66">
        <v>15</v>
      </c>
      <c r="C20" s="67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8">
        <f t="shared" si="0"/>
        <v>0</v>
      </c>
      <c r="AI20" s="118">
        <f t="shared" si="1"/>
        <v>0</v>
      </c>
    </row>
    <row r="21" spans="2:35" ht="16" thickBot="1" x14ac:dyDescent="0.4">
      <c r="B21" s="66">
        <v>16</v>
      </c>
      <c r="C21" s="67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8">
        <f t="shared" si="0"/>
        <v>0</v>
      </c>
      <c r="AI21" s="118">
        <f t="shared" si="1"/>
        <v>0</v>
      </c>
    </row>
    <row r="22" spans="2:35" ht="16" thickBot="1" x14ac:dyDescent="0.4">
      <c r="B22" s="66">
        <v>17</v>
      </c>
      <c r="C22" s="67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8">
        <f t="shared" si="0"/>
        <v>0</v>
      </c>
      <c r="AI22" s="118">
        <f t="shared" si="1"/>
        <v>0</v>
      </c>
    </row>
    <row r="23" spans="2:35" ht="16" thickBot="1" x14ac:dyDescent="0.4">
      <c r="B23" s="66">
        <v>18</v>
      </c>
      <c r="C23" s="67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8">
        <f t="shared" si="0"/>
        <v>0</v>
      </c>
      <c r="AI23" s="118">
        <f t="shared" si="1"/>
        <v>0</v>
      </c>
    </row>
    <row r="24" spans="2:35" ht="16" thickBot="1" x14ac:dyDescent="0.4">
      <c r="B24" s="66">
        <v>19</v>
      </c>
      <c r="C24" s="67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8">
        <f t="shared" si="0"/>
        <v>0</v>
      </c>
      <c r="AI24" s="118">
        <f t="shared" si="1"/>
        <v>0</v>
      </c>
    </row>
    <row r="25" spans="2:35" ht="16" thickBot="1" x14ac:dyDescent="0.4">
      <c r="B25" s="66">
        <v>20</v>
      </c>
      <c r="C25" s="67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8">
        <f t="shared" si="0"/>
        <v>0</v>
      </c>
      <c r="AI25" s="118">
        <f t="shared" si="1"/>
        <v>0</v>
      </c>
    </row>
    <row r="26" spans="2:35" ht="16" thickBot="1" x14ac:dyDescent="0.4">
      <c r="B26" s="66">
        <v>21</v>
      </c>
      <c r="C26" s="67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8">
        <f t="shared" si="0"/>
        <v>0</v>
      </c>
      <c r="AI26" s="118">
        <f t="shared" si="1"/>
        <v>0</v>
      </c>
    </row>
    <row r="27" spans="2:35" ht="16" thickBot="1" x14ac:dyDescent="0.4">
      <c r="B27" s="66">
        <v>22</v>
      </c>
      <c r="C27" s="67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8">
        <f t="shared" si="0"/>
        <v>0</v>
      </c>
      <c r="AI27" s="118">
        <f t="shared" si="1"/>
        <v>0</v>
      </c>
    </row>
    <row r="28" spans="2:35" ht="16" thickBot="1" x14ac:dyDescent="0.4">
      <c r="B28" s="66">
        <v>23</v>
      </c>
      <c r="C28" s="67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8">
        <f t="shared" si="0"/>
        <v>0</v>
      </c>
      <c r="AI28" s="118">
        <f t="shared" si="1"/>
        <v>0</v>
      </c>
    </row>
    <row r="29" spans="2:35" ht="16" thickBot="1" x14ac:dyDescent="0.4">
      <c r="B29" s="66">
        <v>24</v>
      </c>
      <c r="C29" s="67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8">
        <f t="shared" si="0"/>
        <v>0</v>
      </c>
      <c r="AI29" s="118">
        <f t="shared" si="1"/>
        <v>0</v>
      </c>
    </row>
    <row r="30" spans="2:35" s="17" customFormat="1" ht="16" thickBot="1" x14ac:dyDescent="0.4">
      <c r="B30" s="23"/>
      <c r="C30" s="56" t="s">
        <v>36</v>
      </c>
      <c r="D30" s="114">
        <f>(D6+D7+D8+D9+D10+D11+D12+D13+D14+D15+D16+D17+D18+D19+D20+D21+D22+D23+D24+D25+D26+D27+D28+D29)/COUNTA($C$6:$C$29)</f>
        <v>0</v>
      </c>
      <c r="E30" s="114">
        <f t="shared" ref="E30:AG30" si="2">(E6+E7+E8+E9+E10+E11+E12+E13+E14+E15+E16+E17+E18+E19+E20+E21+E22+E23+E24+E25+E26+E27+E28+E29)/COUNTA($C$6:$C$29)</f>
        <v>0</v>
      </c>
      <c r="F30" s="114">
        <f t="shared" si="2"/>
        <v>0</v>
      </c>
      <c r="G30" s="114">
        <f t="shared" si="2"/>
        <v>0</v>
      </c>
      <c r="H30" s="114">
        <f t="shared" si="2"/>
        <v>0</v>
      </c>
      <c r="I30" s="114">
        <f t="shared" si="2"/>
        <v>0</v>
      </c>
      <c r="J30" s="114">
        <f t="shared" si="2"/>
        <v>0</v>
      </c>
      <c r="K30" s="114">
        <f t="shared" si="2"/>
        <v>0</v>
      </c>
      <c r="L30" s="114">
        <f t="shared" si="2"/>
        <v>0</v>
      </c>
      <c r="M30" s="114">
        <f t="shared" si="2"/>
        <v>0</v>
      </c>
      <c r="N30" s="114">
        <f t="shared" si="2"/>
        <v>0</v>
      </c>
      <c r="O30" s="114">
        <f t="shared" si="2"/>
        <v>0</v>
      </c>
      <c r="P30" s="114">
        <f t="shared" si="2"/>
        <v>0</v>
      </c>
      <c r="Q30" s="114">
        <f t="shared" si="2"/>
        <v>0</v>
      </c>
      <c r="R30" s="114">
        <f t="shared" si="2"/>
        <v>0</v>
      </c>
      <c r="S30" s="114">
        <f t="shared" si="2"/>
        <v>0</v>
      </c>
      <c r="T30" s="114">
        <f t="shared" si="2"/>
        <v>0</v>
      </c>
      <c r="U30" s="114">
        <f t="shared" si="2"/>
        <v>0</v>
      </c>
      <c r="V30" s="114">
        <f t="shared" si="2"/>
        <v>0</v>
      </c>
      <c r="W30" s="114">
        <f t="shared" si="2"/>
        <v>0</v>
      </c>
      <c r="X30" s="114">
        <f t="shared" si="2"/>
        <v>0</v>
      </c>
      <c r="Y30" s="114">
        <f t="shared" si="2"/>
        <v>0</v>
      </c>
      <c r="Z30" s="114">
        <f t="shared" si="2"/>
        <v>0</v>
      </c>
      <c r="AA30" s="114">
        <f t="shared" si="2"/>
        <v>0</v>
      </c>
      <c r="AB30" s="114">
        <f t="shared" si="2"/>
        <v>0</v>
      </c>
      <c r="AC30" s="114">
        <f t="shared" si="2"/>
        <v>0</v>
      </c>
      <c r="AD30" s="114">
        <f t="shared" si="2"/>
        <v>0</v>
      </c>
      <c r="AE30" s="114">
        <f t="shared" si="2"/>
        <v>0</v>
      </c>
      <c r="AF30" s="114">
        <f t="shared" si="2"/>
        <v>0</v>
      </c>
      <c r="AG30" s="114">
        <f t="shared" si="2"/>
        <v>0</v>
      </c>
      <c r="AH30" s="117">
        <f t="shared" si="0"/>
        <v>0</v>
      </c>
      <c r="AI30" s="117">
        <f t="shared" si="1"/>
        <v>0</v>
      </c>
    </row>
    <row r="33" spans="3:11" ht="15" x14ac:dyDescent="0.35">
      <c r="C33" s="77" t="s">
        <v>37</v>
      </c>
      <c r="D33" s="70"/>
      <c r="E33" s="70"/>
      <c r="F33" s="70"/>
      <c r="G33" s="70"/>
      <c r="H33" s="70"/>
      <c r="I33" s="70"/>
      <c r="J33" s="70"/>
      <c r="K33" s="70"/>
    </row>
    <row r="34" spans="3:11" ht="30" x14ac:dyDescent="0.35">
      <c r="C34" s="78"/>
      <c r="D34" s="72" t="s">
        <v>38</v>
      </c>
      <c r="E34" s="72" t="s">
        <v>39</v>
      </c>
      <c r="F34" s="72" t="s">
        <v>40</v>
      </c>
      <c r="G34" s="79" t="s">
        <v>41</v>
      </c>
      <c r="H34" s="80"/>
      <c r="I34" s="84"/>
      <c r="J34" s="84"/>
      <c r="K34" s="84"/>
    </row>
    <row r="35" spans="3:11" ht="15.5" x14ac:dyDescent="0.35">
      <c r="C35" s="81" t="s">
        <v>42</v>
      </c>
      <c r="D35" s="107">
        <f>COUNTA(C6:C29)</f>
        <v>3</v>
      </c>
      <c r="E35" s="107">
        <f>COUNTIF(AH6:AH29,"&gt;=3,8")</f>
        <v>0</v>
      </c>
      <c r="F35" s="107">
        <f>COUNTIFS(AH6:AH29,"&lt;3,7",AH6:AH29,"&gt;=2,3")</f>
        <v>0</v>
      </c>
      <c r="G35" s="107">
        <f>COUNTIFS(AH6:AH29,"&lt;2,2",AH6:AH29,"&gt;0")</f>
        <v>0</v>
      </c>
      <c r="H35" s="112"/>
      <c r="I35" s="70"/>
      <c r="J35" s="70"/>
      <c r="K35" s="70"/>
    </row>
    <row r="36" spans="3:11" ht="15.5" x14ac:dyDescent="0.35">
      <c r="C36" s="81" t="s">
        <v>43</v>
      </c>
      <c r="D36" s="107">
        <v>100</v>
      </c>
      <c r="E36" s="135">
        <f>E35*D36/D35</f>
        <v>0</v>
      </c>
      <c r="F36" s="135">
        <f>F35*D36/D35</f>
        <v>0</v>
      </c>
      <c r="G36" s="135">
        <f>G35*D36/D35</f>
        <v>0</v>
      </c>
      <c r="H36" s="139"/>
      <c r="I36" s="140"/>
      <c r="J36" s="140"/>
      <c r="K36" s="140"/>
    </row>
    <row r="37" spans="3:11" ht="15.5" x14ac:dyDescent="0.35">
      <c r="C37" s="82"/>
      <c r="D37" s="70"/>
      <c r="E37" s="70"/>
      <c r="F37" s="70"/>
      <c r="G37" s="70"/>
      <c r="H37" s="70"/>
      <c r="I37" s="70"/>
      <c r="J37" s="70"/>
      <c r="K37" s="70"/>
    </row>
    <row r="38" spans="3:11" ht="15.5" x14ac:dyDescent="0.35">
      <c r="C38" s="82"/>
      <c r="D38" s="70"/>
      <c r="E38" s="70"/>
      <c r="F38" s="70"/>
      <c r="G38" s="70"/>
      <c r="H38" s="70"/>
      <c r="I38" s="70"/>
      <c r="J38" s="70"/>
      <c r="K38" s="70"/>
    </row>
    <row r="39" spans="3:11" ht="15" x14ac:dyDescent="0.35">
      <c r="C39" s="77" t="s">
        <v>44</v>
      </c>
      <c r="D39" s="70"/>
      <c r="E39" s="70"/>
      <c r="F39" s="70"/>
      <c r="G39" s="70"/>
      <c r="H39" s="70"/>
      <c r="I39" s="70"/>
      <c r="J39" s="70"/>
      <c r="K39" s="70"/>
    </row>
    <row r="40" spans="3:11" ht="30" x14ac:dyDescent="0.35">
      <c r="C40" s="78"/>
      <c r="D40" s="75" t="s">
        <v>38</v>
      </c>
      <c r="E40" s="72" t="s">
        <v>39</v>
      </c>
      <c r="F40" s="72" t="s">
        <v>40</v>
      </c>
      <c r="G40" s="72" t="s">
        <v>41</v>
      </c>
      <c r="H40" s="83"/>
      <c r="I40" s="85"/>
      <c r="J40" s="85"/>
      <c r="K40" s="85"/>
    </row>
    <row r="41" spans="3:11" ht="15.5" x14ac:dyDescent="0.35">
      <c r="C41" s="81" t="s">
        <v>42</v>
      </c>
      <c r="D41" s="107">
        <f>COUNTA(C12:C35)</f>
        <v>3</v>
      </c>
      <c r="E41" s="107">
        <f>COUNTIF(AI6:AI29,"&gt;=3,8")</f>
        <v>0</v>
      </c>
      <c r="F41" s="107">
        <f>COUNTIFS(AI6:AI29,"&lt;3,7",AI6:AI29,"&gt;=2,3")</f>
        <v>0</v>
      </c>
      <c r="G41" s="107">
        <f>COUNTIFS(AI6:AI29,"&lt;2,2",AI6:AI29,"&gt;0")</f>
        <v>0</v>
      </c>
      <c r="H41" s="112"/>
      <c r="I41" s="70"/>
      <c r="J41" s="70"/>
      <c r="K41" s="70"/>
    </row>
    <row r="42" spans="3:11" ht="15.5" x14ac:dyDescent="0.35">
      <c r="C42" s="81" t="s">
        <v>43</v>
      </c>
      <c r="D42" s="107">
        <v>100</v>
      </c>
      <c r="E42" s="135">
        <f>E41*D42/D41</f>
        <v>0</v>
      </c>
      <c r="F42" s="135">
        <f>F41*D42/D41</f>
        <v>0</v>
      </c>
      <c r="G42" s="135">
        <f>G41*D42/D41</f>
        <v>0</v>
      </c>
      <c r="H42" s="139"/>
      <c r="I42" s="140"/>
      <c r="J42" s="140"/>
      <c r="K42" s="140"/>
    </row>
  </sheetData>
  <sheetProtection algorithmName="SHA-512" hashValue="fcHw+o18PqG2GWKQYMXc/7bdIf93o1znLE28eL3zOHX2PKhA5LbSWUqyCW3+MaYEbvyRZFUbs1FTjBiZuHZ4gg==" saltValue="yvc1d9ZovE2+DAckv+tBig==" spinCount="100000" sheet="1" formatCells="0" formatColumns="0" formatRows="0" insertColumns="0" insertRows="0" insertHyperlinks="0" deleteColumns="0" deleteRows="0" sort="0" autoFilter="0" pivotTables="0"/>
  <mergeCells count="25">
    <mergeCell ref="AE1:AF1"/>
    <mergeCell ref="Z4:AA4"/>
    <mergeCell ref="AB4:AC4"/>
    <mergeCell ref="AD4:AE4"/>
    <mergeCell ref="D3:I3"/>
    <mergeCell ref="J3:O3"/>
    <mergeCell ref="P3:S3"/>
    <mergeCell ref="T3:Y3"/>
    <mergeCell ref="Z3:AC3"/>
    <mergeCell ref="B3:B5"/>
    <mergeCell ref="C3:C5"/>
    <mergeCell ref="AF3:AG4"/>
    <mergeCell ref="AH3:AI4"/>
    <mergeCell ref="AD3:AE3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</mergeCells>
  <hyperlinks>
    <hyperlink ref="AE1" location="'ТИТУЛ'!A1" display="'ТИТУЛ'!A1" xr:uid="{FA27939C-17FA-4193-88AA-9A8895B5F958}"/>
    <hyperlink ref="AE1:AF1" location="Оглавление!A1" display="ОГЛАВЛЕНИЕ" xr:uid="{BD5D27E2-4E11-4EA6-B0C7-87D15198BF09}"/>
  </hyperlinks>
  <pageMargins left="0.7" right="0.7" top="0.75" bottom="0.75" header="0.3" footer="0.3"/>
  <pageSetup paperSize="9" scale="39" orientation="landscape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BDA06-9F3A-4204-B0A8-3641A50E90F0}">
  <sheetPr codeName="Лист1"/>
  <dimension ref="A1:K37"/>
  <sheetViews>
    <sheetView view="pageLayout" topLeftCell="A16" zoomScaleNormal="70" workbookViewId="0">
      <selection activeCell="B36" sqref="B36:H36"/>
    </sheetView>
  </sheetViews>
  <sheetFormatPr defaultRowHeight="14.5" x14ac:dyDescent="0.35"/>
  <cols>
    <col min="1" max="1" width="10.54296875" customWidth="1"/>
    <col min="2" max="2" width="11.453125" customWidth="1"/>
    <col min="8" max="8" width="12.54296875" customWidth="1"/>
  </cols>
  <sheetData>
    <row r="1" spans="1:9" x14ac:dyDescent="0.35">
      <c r="A1" s="99"/>
      <c r="B1" s="213" t="s">
        <v>364</v>
      </c>
      <c r="C1" s="213"/>
      <c r="D1" s="213"/>
      <c r="E1" s="213"/>
      <c r="F1" s="213"/>
      <c r="G1" s="213"/>
      <c r="H1" s="213"/>
      <c r="I1" s="100"/>
    </row>
    <row r="2" spans="1:9" ht="27" customHeight="1" x14ac:dyDescent="0.35">
      <c r="A2" s="99"/>
      <c r="B2" s="101"/>
      <c r="C2" s="205" t="s">
        <v>365</v>
      </c>
      <c r="D2" s="205"/>
      <c r="E2" s="205"/>
      <c r="F2" s="205"/>
      <c r="G2" s="205"/>
      <c r="H2" s="205"/>
      <c r="I2" s="205"/>
    </row>
    <row r="3" spans="1:9" ht="9" customHeight="1" x14ac:dyDescent="0.35">
      <c r="A3" s="99"/>
      <c r="B3" s="102"/>
      <c r="C3" s="102"/>
      <c r="D3" s="102"/>
      <c r="E3" s="102"/>
      <c r="F3" s="102"/>
      <c r="G3" s="102"/>
      <c r="H3" s="102"/>
      <c r="I3" s="102"/>
    </row>
    <row r="4" spans="1:9" ht="23.25" customHeight="1" x14ac:dyDescent="0.35">
      <c r="A4" s="156" t="s">
        <v>382</v>
      </c>
      <c r="B4" s="216" t="s">
        <v>366</v>
      </c>
      <c r="C4" s="216"/>
      <c r="D4" s="216"/>
      <c r="E4" s="216"/>
      <c r="F4" s="216"/>
      <c r="G4" s="216"/>
      <c r="H4" s="216"/>
      <c r="I4" s="157"/>
    </row>
    <row r="5" spans="1:9" ht="15.5" x14ac:dyDescent="0.35">
      <c r="A5" s="212" t="s">
        <v>367</v>
      </c>
      <c r="B5" s="212"/>
      <c r="C5" s="212"/>
      <c r="D5" s="212"/>
      <c r="E5" s="212"/>
      <c r="F5" s="212"/>
      <c r="G5" s="212"/>
      <c r="H5" s="212"/>
      <c r="I5" s="212"/>
    </row>
    <row r="6" spans="1:9" ht="8.25" customHeight="1" x14ac:dyDescent="0.35">
      <c r="A6" s="217" t="s">
        <v>342</v>
      </c>
      <c r="B6" s="207" t="s">
        <v>368</v>
      </c>
      <c r="C6" s="207"/>
      <c r="D6" s="207"/>
      <c r="E6" s="207"/>
      <c r="F6" s="207"/>
      <c r="G6" s="207"/>
      <c r="H6" s="207"/>
      <c r="I6" s="158"/>
    </row>
    <row r="7" spans="1:9" ht="15" customHeight="1" x14ac:dyDescent="0.35">
      <c r="A7" s="217"/>
      <c r="B7" s="207"/>
      <c r="C7" s="207"/>
      <c r="D7" s="207"/>
      <c r="E7" s="207"/>
      <c r="F7" s="207"/>
      <c r="G7" s="207"/>
      <c r="H7" s="207"/>
      <c r="I7" s="158"/>
    </row>
    <row r="8" spans="1:9" ht="15" customHeight="1" x14ac:dyDescent="0.35">
      <c r="A8" s="218"/>
      <c r="B8" s="207" t="s">
        <v>369</v>
      </c>
      <c r="C8" s="207"/>
      <c r="D8" s="207"/>
      <c r="E8" s="207"/>
      <c r="F8" s="207"/>
      <c r="G8" s="207"/>
      <c r="H8" s="207"/>
      <c r="I8" s="158"/>
    </row>
    <row r="9" spans="1:9" ht="20.25" customHeight="1" x14ac:dyDescent="0.35">
      <c r="A9" s="218"/>
      <c r="B9" s="207"/>
      <c r="C9" s="207"/>
      <c r="D9" s="207"/>
      <c r="E9" s="207"/>
      <c r="F9" s="207"/>
      <c r="G9" s="207"/>
      <c r="H9" s="207"/>
      <c r="I9" s="158"/>
    </row>
    <row r="10" spans="1:9" ht="15.5" x14ac:dyDescent="0.35">
      <c r="A10" s="159" t="s">
        <v>343</v>
      </c>
      <c r="B10" s="219" t="s">
        <v>45</v>
      </c>
      <c r="C10" s="219"/>
      <c r="D10" s="219"/>
      <c r="E10" s="219"/>
      <c r="F10" s="219"/>
      <c r="G10" s="219"/>
      <c r="H10" s="219"/>
      <c r="I10" s="160"/>
    </row>
    <row r="11" spans="1:9" ht="23.25" customHeight="1" x14ac:dyDescent="0.35">
      <c r="A11" s="159" t="s">
        <v>344</v>
      </c>
      <c r="B11" s="207" t="s">
        <v>53</v>
      </c>
      <c r="C11" s="207"/>
      <c r="D11" s="207"/>
      <c r="E11" s="207"/>
      <c r="F11" s="207"/>
      <c r="G11" s="207"/>
      <c r="H11" s="207"/>
      <c r="I11" s="158"/>
    </row>
    <row r="12" spans="1:9" ht="35.25" customHeight="1" x14ac:dyDescent="0.35">
      <c r="A12" s="159" t="s">
        <v>345</v>
      </c>
      <c r="B12" s="207" t="s">
        <v>375</v>
      </c>
      <c r="C12" s="207"/>
      <c r="D12" s="207"/>
      <c r="E12" s="207"/>
      <c r="F12" s="207"/>
      <c r="G12" s="207"/>
      <c r="H12" s="207"/>
      <c r="I12" s="158"/>
    </row>
    <row r="13" spans="1:9" ht="15.5" x14ac:dyDescent="0.35">
      <c r="A13" s="212" t="s">
        <v>370</v>
      </c>
      <c r="B13" s="212"/>
      <c r="C13" s="212"/>
      <c r="D13" s="212"/>
      <c r="E13" s="212"/>
      <c r="F13" s="212"/>
      <c r="G13" s="212"/>
      <c r="H13" s="212"/>
      <c r="I13" s="212"/>
    </row>
    <row r="14" spans="1:9" ht="39.75" customHeight="1" x14ac:dyDescent="0.35">
      <c r="A14" s="159" t="s">
        <v>346</v>
      </c>
      <c r="B14" s="208" t="s">
        <v>74</v>
      </c>
      <c r="C14" s="208"/>
      <c r="D14" s="208"/>
      <c r="E14" s="208"/>
      <c r="F14" s="208"/>
      <c r="G14" s="208"/>
      <c r="H14" s="208"/>
      <c r="I14" s="161"/>
    </row>
    <row r="15" spans="1:9" ht="15" customHeight="1" x14ac:dyDescent="0.35">
      <c r="A15" s="159" t="s">
        <v>347</v>
      </c>
      <c r="B15" s="209" t="s">
        <v>91</v>
      </c>
      <c r="C15" s="209"/>
      <c r="D15" s="209"/>
      <c r="E15" s="209"/>
      <c r="F15" s="209"/>
      <c r="G15" s="209"/>
      <c r="H15" s="209"/>
      <c r="I15" s="162"/>
    </row>
    <row r="16" spans="1:9" ht="35.25" customHeight="1" x14ac:dyDescent="0.35">
      <c r="A16" s="159" t="s">
        <v>378</v>
      </c>
      <c r="B16" s="208" t="s">
        <v>374</v>
      </c>
      <c r="C16" s="208"/>
      <c r="D16" s="208"/>
      <c r="E16" s="208"/>
      <c r="F16" s="208"/>
      <c r="G16" s="208"/>
      <c r="H16" s="208"/>
      <c r="I16" s="161"/>
    </row>
    <row r="17" spans="1:11" ht="15.5" x14ac:dyDescent="0.35">
      <c r="A17" s="212" t="s">
        <v>371</v>
      </c>
      <c r="B17" s="212"/>
      <c r="C17" s="212"/>
      <c r="D17" s="212"/>
      <c r="E17" s="212"/>
      <c r="F17" s="212"/>
      <c r="G17" s="212"/>
      <c r="H17" s="212"/>
      <c r="I17" s="212"/>
    </row>
    <row r="18" spans="1:11" ht="18.75" customHeight="1" x14ac:dyDescent="0.35">
      <c r="A18" s="159" t="s">
        <v>348</v>
      </c>
      <c r="B18" s="210" t="s">
        <v>116</v>
      </c>
      <c r="C18" s="210"/>
      <c r="D18" s="210"/>
      <c r="E18" s="210"/>
      <c r="F18" s="210"/>
      <c r="G18" s="210"/>
      <c r="H18" s="210"/>
      <c r="I18" s="162"/>
    </row>
    <row r="19" spans="1:11" ht="13.5" customHeight="1" x14ac:dyDescent="0.35">
      <c r="A19" s="184" t="s">
        <v>349</v>
      </c>
      <c r="B19" s="210" t="s">
        <v>377</v>
      </c>
      <c r="C19" s="210"/>
      <c r="D19" s="210"/>
      <c r="E19" s="210"/>
      <c r="F19" s="210"/>
      <c r="G19" s="210"/>
      <c r="H19" s="210"/>
      <c r="I19" s="161"/>
    </row>
    <row r="20" spans="1:11" ht="15.75" customHeight="1" x14ac:dyDescent="0.35">
      <c r="A20" s="184" t="s">
        <v>350</v>
      </c>
      <c r="B20" s="206" t="s">
        <v>376</v>
      </c>
      <c r="C20" s="206"/>
      <c r="D20" s="206"/>
      <c r="E20" s="206"/>
      <c r="F20" s="206"/>
      <c r="G20" s="206"/>
      <c r="H20" s="206"/>
      <c r="I20" s="161"/>
    </row>
    <row r="21" spans="1:11" ht="27.75" customHeight="1" x14ac:dyDescent="0.35">
      <c r="A21" s="184" t="s">
        <v>351</v>
      </c>
      <c r="B21" s="206" t="s">
        <v>167</v>
      </c>
      <c r="C21" s="206"/>
      <c r="D21" s="206"/>
      <c r="E21" s="206"/>
      <c r="F21" s="206"/>
      <c r="G21" s="206"/>
      <c r="H21" s="206"/>
      <c r="I21" s="161"/>
    </row>
    <row r="22" spans="1:11" ht="15.5" x14ac:dyDescent="0.35">
      <c r="A22" s="184" t="s">
        <v>389</v>
      </c>
      <c r="B22" s="214" t="s">
        <v>183</v>
      </c>
      <c r="C22" s="214"/>
      <c r="D22" s="214"/>
      <c r="E22" s="214"/>
      <c r="F22" s="214"/>
      <c r="G22" s="214"/>
      <c r="H22" s="214"/>
      <c r="I22" s="163"/>
    </row>
    <row r="23" spans="1:11" ht="33" customHeight="1" x14ac:dyDescent="0.35">
      <c r="A23" s="159" t="s">
        <v>352</v>
      </c>
      <c r="B23" s="215" t="s">
        <v>379</v>
      </c>
      <c r="C23" s="215"/>
      <c r="D23" s="215"/>
      <c r="E23" s="215"/>
      <c r="F23" s="215"/>
      <c r="G23" s="215"/>
      <c r="H23" s="215"/>
      <c r="I23" s="163"/>
    </row>
    <row r="24" spans="1:11" ht="15.5" x14ac:dyDescent="0.35">
      <c r="A24" s="212" t="s">
        <v>372</v>
      </c>
      <c r="B24" s="212"/>
      <c r="C24" s="212"/>
      <c r="D24" s="212"/>
      <c r="E24" s="212"/>
      <c r="F24" s="212"/>
      <c r="G24" s="212"/>
      <c r="H24" s="212"/>
      <c r="I24" s="212"/>
      <c r="J24" s="164"/>
    </row>
    <row r="25" spans="1:11" ht="15.5" x14ac:dyDescent="0.35">
      <c r="A25" s="159" t="s">
        <v>353</v>
      </c>
      <c r="B25" s="220" t="s">
        <v>208</v>
      </c>
      <c r="C25" s="220"/>
      <c r="D25" s="220"/>
      <c r="E25" s="220"/>
      <c r="F25" s="220"/>
      <c r="G25" s="220"/>
      <c r="H25" s="220"/>
      <c r="I25" s="163"/>
      <c r="J25" s="99"/>
    </row>
    <row r="26" spans="1:11" ht="15.5" x14ac:dyDescent="0.35">
      <c r="A26" s="159" t="s">
        <v>354</v>
      </c>
      <c r="B26" s="220" t="s">
        <v>235</v>
      </c>
      <c r="C26" s="220"/>
      <c r="D26" s="220"/>
      <c r="E26" s="220"/>
      <c r="F26" s="220"/>
      <c r="G26" s="220"/>
      <c r="H26" s="220"/>
      <c r="I26" s="163"/>
      <c r="J26" s="99"/>
    </row>
    <row r="27" spans="1:11" ht="15.5" x14ac:dyDescent="0.35">
      <c r="A27" s="159" t="s">
        <v>355</v>
      </c>
      <c r="B27" s="220" t="s">
        <v>216</v>
      </c>
      <c r="C27" s="220"/>
      <c r="D27" s="220"/>
      <c r="E27" s="220"/>
      <c r="F27" s="220"/>
      <c r="G27" s="220"/>
      <c r="H27" s="220"/>
      <c r="I27" s="163"/>
      <c r="J27" s="99"/>
    </row>
    <row r="28" spans="1:11" ht="15.5" x14ac:dyDescent="0.35">
      <c r="A28" s="159" t="s">
        <v>356</v>
      </c>
      <c r="B28" s="220" t="s">
        <v>241</v>
      </c>
      <c r="C28" s="220"/>
      <c r="D28" s="220"/>
      <c r="E28" s="220"/>
      <c r="F28" s="220"/>
      <c r="G28" s="220"/>
      <c r="H28" s="220"/>
      <c r="I28" s="163"/>
      <c r="J28" s="99"/>
    </row>
    <row r="29" spans="1:11" ht="15.5" x14ac:dyDescent="0.35">
      <c r="A29" s="159" t="s">
        <v>357</v>
      </c>
      <c r="B29" s="220" t="s">
        <v>263</v>
      </c>
      <c r="C29" s="220"/>
      <c r="D29" s="220"/>
      <c r="E29" s="220"/>
      <c r="F29" s="220"/>
      <c r="G29" s="220"/>
      <c r="H29" s="220"/>
      <c r="I29" s="163"/>
      <c r="J29" s="99"/>
    </row>
    <row r="30" spans="1:11" ht="30" customHeight="1" x14ac:dyDescent="0.45">
      <c r="A30" s="159" t="s">
        <v>358</v>
      </c>
      <c r="B30" s="211" t="s">
        <v>380</v>
      </c>
      <c r="C30" s="211"/>
      <c r="D30" s="211"/>
      <c r="E30" s="211"/>
      <c r="F30" s="211"/>
      <c r="G30" s="211"/>
      <c r="H30" s="211"/>
      <c r="I30" s="163"/>
      <c r="J30" s="99"/>
      <c r="K30" s="165"/>
    </row>
    <row r="31" spans="1:11" ht="15.5" x14ac:dyDescent="0.35">
      <c r="A31" s="212" t="s">
        <v>373</v>
      </c>
      <c r="B31" s="212"/>
      <c r="C31" s="212"/>
      <c r="D31" s="212"/>
      <c r="E31" s="212"/>
      <c r="F31" s="212"/>
      <c r="G31" s="212"/>
      <c r="H31" s="212"/>
      <c r="I31" s="212"/>
      <c r="J31" s="164"/>
    </row>
    <row r="32" spans="1:11" ht="28.5" customHeight="1" x14ac:dyDescent="0.35">
      <c r="A32" s="159" t="s">
        <v>359</v>
      </c>
      <c r="B32" s="221" t="s">
        <v>303</v>
      </c>
      <c r="C32" s="221"/>
      <c r="D32" s="221"/>
      <c r="E32" s="221"/>
      <c r="F32" s="221"/>
      <c r="G32" s="221"/>
      <c r="H32" s="221"/>
      <c r="I32" s="163"/>
      <c r="J32" s="99"/>
    </row>
    <row r="33" spans="1:10" ht="28.5" customHeight="1" x14ac:dyDescent="0.35">
      <c r="A33" s="159" t="s">
        <v>360</v>
      </c>
      <c r="B33" s="222" t="s">
        <v>304</v>
      </c>
      <c r="C33" s="222"/>
      <c r="D33" s="222"/>
      <c r="E33" s="222"/>
      <c r="F33" s="222"/>
      <c r="G33" s="222"/>
      <c r="H33" s="222"/>
      <c r="I33" s="163"/>
      <c r="J33" s="99"/>
    </row>
    <row r="34" spans="1:10" ht="31.5" customHeight="1" x14ac:dyDescent="0.35">
      <c r="A34" s="159" t="s">
        <v>361</v>
      </c>
      <c r="B34" s="222" t="s">
        <v>381</v>
      </c>
      <c r="C34" s="222"/>
      <c r="D34" s="222"/>
      <c r="E34" s="222"/>
      <c r="F34" s="222"/>
      <c r="G34" s="222"/>
      <c r="H34" s="222"/>
      <c r="I34" s="163"/>
      <c r="J34" s="99"/>
    </row>
    <row r="35" spans="1:10" ht="15.5" x14ac:dyDescent="0.35">
      <c r="A35" s="163"/>
      <c r="B35" s="163"/>
      <c r="C35" s="163"/>
      <c r="D35" s="163"/>
      <c r="E35" s="163"/>
      <c r="F35" s="163"/>
      <c r="G35" s="163"/>
      <c r="H35" s="163"/>
      <c r="I35" s="163"/>
      <c r="J35" s="99"/>
    </row>
    <row r="36" spans="1:10" ht="27" customHeight="1" x14ac:dyDescent="0.35">
      <c r="A36" s="166" t="s">
        <v>362</v>
      </c>
      <c r="B36" s="223" t="s">
        <v>383</v>
      </c>
      <c r="C36" s="223"/>
      <c r="D36" s="223"/>
      <c r="E36" s="223"/>
      <c r="F36" s="223"/>
      <c r="G36" s="223"/>
      <c r="H36" s="223"/>
      <c r="I36" s="163"/>
      <c r="J36" s="99"/>
    </row>
    <row r="37" spans="1:10" ht="15.5" x14ac:dyDescent="0.35">
      <c r="A37" s="163"/>
      <c r="B37" s="163"/>
      <c r="C37" s="163"/>
      <c r="D37" s="163"/>
      <c r="E37" s="163"/>
      <c r="F37" s="163"/>
      <c r="G37" s="163"/>
      <c r="H37" s="163"/>
      <c r="I37" s="163"/>
    </row>
  </sheetData>
  <sheetProtection algorithmName="SHA-512" hashValue="HBbF1o6oA7J+gfWeYWUivIEr/l3Y/JkQabEeh0mG4r+DcYboKqwW9TtUCXM/M/3DcOfvhIUR/jScAtt8bSiy+g==" saltValue="rlkzKxEwjSIhxwaCGyHpDw==" spinCount="100000" sheet="1" objects="1" formatCells="0" formatColumns="0" formatRows="0" insertColumns="0" insertRows="0" insertHyperlinks="0" deleteColumns="0" deleteRows="0" sort="0" autoFilter="0" pivotTables="0"/>
  <mergeCells count="34">
    <mergeCell ref="A31:I31"/>
    <mergeCell ref="B32:H32"/>
    <mergeCell ref="B33:H33"/>
    <mergeCell ref="B34:H34"/>
    <mergeCell ref="B36:H36"/>
    <mergeCell ref="B25:H25"/>
    <mergeCell ref="B26:H26"/>
    <mergeCell ref="B27:H27"/>
    <mergeCell ref="B28:H28"/>
    <mergeCell ref="B29:H29"/>
    <mergeCell ref="B30:H30"/>
    <mergeCell ref="A13:I13"/>
    <mergeCell ref="B1:H1"/>
    <mergeCell ref="A17:I17"/>
    <mergeCell ref="B22:H22"/>
    <mergeCell ref="B23:H23"/>
    <mergeCell ref="A24:I24"/>
    <mergeCell ref="A5:I5"/>
    <mergeCell ref="B4:H4"/>
    <mergeCell ref="B8:H9"/>
    <mergeCell ref="B6:H7"/>
    <mergeCell ref="A6:A7"/>
    <mergeCell ref="A8:A9"/>
    <mergeCell ref="B10:H10"/>
    <mergeCell ref="B19:H19"/>
    <mergeCell ref="B20:H20"/>
    <mergeCell ref="C2:I2"/>
    <mergeCell ref="B21:H21"/>
    <mergeCell ref="B11:H11"/>
    <mergeCell ref="B12:H12"/>
    <mergeCell ref="B14:H14"/>
    <mergeCell ref="B15:H15"/>
    <mergeCell ref="B16:H16"/>
    <mergeCell ref="B18:H18"/>
  </mergeCells>
  <phoneticPr fontId="49" type="noConversion"/>
  <hyperlinks>
    <hyperlink ref="B4" location="'ТИТУЛ'!A1" display="'ТИТУЛ'!A1" xr:uid="{CEBC4235-59C9-4A08-8B45-EFD31A65C169}"/>
    <hyperlink ref="B6" location="'СК-1'!A1" display="'СК-1'!A1" xr:uid="{69C925E9-A629-4525-9DC7-EC6318655417}"/>
    <hyperlink ref="B10" location="'СК-2'!A1" display="'СК-2'!A1" xr:uid="{CB48715F-38E8-4D18-9A05-3ABB12093ABE}"/>
    <hyperlink ref="B8" location="'СК-1'!A1" display="'СК-1'!A1" xr:uid="{1733FD71-2FBB-4AAE-9A7F-03B481749C7C}"/>
    <hyperlink ref="B11" location="'СК-3'!A1" display="'СК-3'!A1" xr:uid="{2E3DAC1C-BB87-4248-9C93-5BC4A32439BC}"/>
    <hyperlink ref="B12" location="'ИТОГ СК'!A1" display="'ИТОГ СК'!A1" xr:uid="{E48BB4E6-5E2E-4FC7-97CB-3A3F594CDB60}"/>
    <hyperlink ref="B14" location="'ПР-1'!A1" display="'ПР-1'!A1" xr:uid="{07D59BBE-A9E0-4E62-8915-F4D395047942}"/>
    <hyperlink ref="B15" location="'ПР-2'!A1" display="'ПР-2'!A1" xr:uid="{9AEB35E9-B2A2-480B-B282-16691C0FC05D}"/>
    <hyperlink ref="B16" location="'ИТОГ ПР'!A1" display="'ИТОГ ПР'!A1" xr:uid="{E610696B-FCDC-45C0-B27A-2B5EAE0328A4}"/>
    <hyperlink ref="B18" location="'РР-1'!A1" display="'РР-1'!A1" xr:uid="{51B2B06E-9A37-41F1-94EB-C44B64829D21}"/>
    <hyperlink ref="B19" location="'РР-2'!A1" display="'РР-2'!A1" xr:uid="{71E783A5-1834-4833-8534-A47DDFC0A4A8}"/>
    <hyperlink ref="B21" location="'РР-3'!A1" display="'РР-3'!A1" xr:uid="{BCF8F965-DB4F-4A08-9715-0CB360555C44}"/>
    <hyperlink ref="B22" location="'РР-4'!A1" display="'РР-4'!A1" xr:uid="{768AD7CE-139F-479B-B0C0-BFF94E54F8C0}"/>
    <hyperlink ref="B23" location="'ИТОГ РР'!A1" display="'ИТОГ РР'!A1" xr:uid="{02DFD6C7-EA08-4B9B-B9D9-EE4FBA197CB4}"/>
    <hyperlink ref="B25" location="'ХЭ-1'!A1" display="'ХЭ-1'!A1" xr:uid="{BDF9CFE9-AAA9-433D-A3B5-D62B7A02A4AE}"/>
    <hyperlink ref="B26" location="'ХЭ-2'!A1" display="'ХЭ-2'!A1" xr:uid="{4832C3A8-8AA7-465E-8A84-C68163FFC219}"/>
    <hyperlink ref="B27" location="'ХЭ-3'!A1" display="'ХЭ-3'!A1" xr:uid="{5ED54077-D477-4E10-AC91-70F32977EE90}"/>
    <hyperlink ref="B28" location="'ХЭ-4'!A1" display="'ХЭ-4'!A1" xr:uid="{494556B0-A768-4B97-B4DA-84A830686F61}"/>
    <hyperlink ref="B29" location="'ХЭ-5'!A1" display="'ХЭ-5'!A1" xr:uid="{A11CF448-1C7E-4243-8CC9-79132CC79B79}"/>
    <hyperlink ref="B30" location="'ИТОГ ХЭ'!A1" display="'ИТОГ ХЭ'!A1" xr:uid="{7A7C438E-6AC4-410D-BA06-07E8B3478D7C}"/>
    <hyperlink ref="B32" location="'ФР-1'!A1" display="'ФР-1'!A1" xr:uid="{B9C02972-E156-4925-9575-D5F536CC4C22}"/>
    <hyperlink ref="B33" location="'ФР-2'!A1" display="'ФР-2'!A1" xr:uid="{4BF49CC2-0586-4F29-9082-FDAADBA6CFDA}"/>
    <hyperlink ref="B34" location="'ИТОГ ФР'!A1" display="'ИТОГ ФР'!A1" xr:uid="{A7300656-8F6F-4291-BFE1-E70886124056}"/>
    <hyperlink ref="B36" location="'ОБЩИЙ ИТОГ'!A1" display="'ОБЩИЙ ИТОГ'!A1" xr:uid="{BF0C6326-B9D0-454F-8573-74EC743A0D6D}"/>
    <hyperlink ref="B20" location="'РР-2'!A1" display="'РР-2'!A1" xr:uid="{D4D53F28-19CB-4AC6-B096-846F55E06ABB}"/>
    <hyperlink ref="B20:H20" location="'РР-3'!A1" display="НАПРАВЛЕНИЕ 3. ГРАММАТИЧЕСКИЙ СТРОЙ РЕЧИ." xr:uid="{CD0FEB85-B6BE-442D-943C-7763BEB20E10}"/>
    <hyperlink ref="B21:H21" location="'РР-4'!A1" display="НАПРАВЛЕНИЕ 4. СВЯЗНАЯ РЕЧЬ. ИНТЕРЕС К ХУДОЖЕСТВЕННОЙ ЛИТЕРАТУРЕ" xr:uid="{988E223A-4C20-4453-A586-F65D7FFAA6FE}"/>
    <hyperlink ref="B22:H22" location="'РР-5'!A1" display="НАПРАВЛЕНИЕ 5. ПОДГОТОВКА К ОБУЧЕНИЮ ГРАМОТЕ" xr:uid="{E125444A-FC12-4247-8F2A-BC009D1F7276}"/>
  </hyperlinks>
  <pageMargins left="0.7" right="0.51041666666666663" top="0.75" bottom="0.75" header="0.3" footer="0.3"/>
  <pageSetup paperSize="9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4923-8E92-4AD1-9CA2-A8FCB27A5CA2}">
  <sheetPr codeName="Лист19">
    <tabColor rgb="FFFFFF00"/>
    <pageSetUpPr fitToPage="1"/>
  </sheetPr>
  <dimension ref="A1:R42"/>
  <sheetViews>
    <sheetView view="pageLayout" zoomScale="70" zoomScaleNormal="85" zoomScalePageLayoutView="70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27.453125" style="1" customWidth="1"/>
    <col min="3" max="5" width="9.1796875" style="1"/>
    <col min="6" max="6" width="11" style="1" customWidth="1"/>
    <col min="7" max="14" width="9.1796875" style="1"/>
    <col min="15" max="15" width="10.54296875" style="1" customWidth="1"/>
    <col min="16" max="16384" width="9.1796875" style="1"/>
  </cols>
  <sheetData>
    <row r="1" spans="1:18" ht="17.5" x14ac:dyDescent="0.35">
      <c r="A1" s="94" t="s">
        <v>263</v>
      </c>
      <c r="P1" s="242" t="s">
        <v>363</v>
      </c>
      <c r="Q1" s="242"/>
    </row>
    <row r="2" spans="1:18" ht="15" thickBot="1" x14ac:dyDescent="0.4"/>
    <row r="3" spans="1:18" ht="28.5" customHeight="1" thickBot="1" x14ac:dyDescent="0.4">
      <c r="A3" s="225" t="s">
        <v>12</v>
      </c>
      <c r="B3" s="225" t="s">
        <v>13</v>
      </c>
      <c r="C3" s="337" t="s">
        <v>264</v>
      </c>
      <c r="D3" s="337"/>
      <c r="E3" s="337"/>
      <c r="F3" s="337"/>
      <c r="G3" s="337"/>
      <c r="H3" s="337"/>
      <c r="I3" s="345" t="s">
        <v>265</v>
      </c>
      <c r="J3" s="346"/>
      <c r="K3" s="326" t="s">
        <v>266</v>
      </c>
      <c r="L3" s="324"/>
      <c r="M3" s="324"/>
      <c r="N3" s="324"/>
      <c r="O3" s="324"/>
      <c r="P3" s="325"/>
      <c r="Q3" s="244" t="s">
        <v>30</v>
      </c>
      <c r="R3" s="244"/>
    </row>
    <row r="4" spans="1:18" ht="123.75" customHeight="1" thickBot="1" x14ac:dyDescent="0.4">
      <c r="A4" s="226"/>
      <c r="B4" s="226"/>
      <c r="C4" s="336" t="s">
        <v>267</v>
      </c>
      <c r="D4" s="336"/>
      <c r="E4" s="336" t="s">
        <v>268</v>
      </c>
      <c r="F4" s="336"/>
      <c r="G4" s="336" t="s">
        <v>269</v>
      </c>
      <c r="H4" s="336"/>
      <c r="I4" s="347"/>
      <c r="J4" s="348"/>
      <c r="K4" s="234" t="s">
        <v>270</v>
      </c>
      <c r="L4" s="237"/>
      <c r="M4" s="234" t="s">
        <v>271</v>
      </c>
      <c r="N4" s="237"/>
      <c r="O4" s="235" t="s">
        <v>272</v>
      </c>
      <c r="P4" s="237"/>
      <c r="Q4" s="244"/>
      <c r="R4" s="244"/>
    </row>
    <row r="5" spans="1:18" ht="16" thickBot="1" x14ac:dyDescent="0.4">
      <c r="A5" s="227"/>
      <c r="B5" s="227"/>
      <c r="C5" s="65" t="s">
        <v>31</v>
      </c>
      <c r="D5" s="65" t="s">
        <v>32</v>
      </c>
      <c r="E5" s="65" t="s">
        <v>31</v>
      </c>
      <c r="F5" s="65" t="s">
        <v>32</v>
      </c>
      <c r="G5" s="65" t="s">
        <v>31</v>
      </c>
      <c r="H5" s="65" t="s">
        <v>32</v>
      </c>
      <c r="I5" s="76" t="s">
        <v>31</v>
      </c>
      <c r="J5" s="76" t="s">
        <v>32</v>
      </c>
      <c r="K5" s="65" t="s">
        <v>31</v>
      </c>
      <c r="L5" s="65" t="s">
        <v>32</v>
      </c>
      <c r="M5" s="65" t="s">
        <v>31</v>
      </c>
      <c r="N5" s="65" t="s">
        <v>32</v>
      </c>
      <c r="O5" s="65" t="s">
        <v>31</v>
      </c>
      <c r="P5" s="65" t="s">
        <v>32</v>
      </c>
      <c r="Q5" s="76" t="s">
        <v>31</v>
      </c>
      <c r="R5" s="76" t="s">
        <v>32</v>
      </c>
    </row>
    <row r="6" spans="1:18" ht="16" thickBot="1" x14ac:dyDescent="0.4">
      <c r="A6" s="66">
        <v>1</v>
      </c>
      <c r="B6" s="67" t="s">
        <v>33</v>
      </c>
      <c r="C6" s="119"/>
      <c r="D6" s="119"/>
      <c r="E6" s="119"/>
      <c r="F6" s="119"/>
      <c r="G6" s="119"/>
      <c r="H6" s="119"/>
      <c r="I6" s="118">
        <f>(C6+E6+G6)/3</f>
        <v>0</v>
      </c>
      <c r="J6" s="118">
        <f>(D6+F6+H6)/3</f>
        <v>0</v>
      </c>
      <c r="K6" s="119"/>
      <c r="L6" s="119"/>
      <c r="M6" s="119"/>
      <c r="N6" s="119"/>
      <c r="O6" s="136"/>
      <c r="P6" s="136"/>
      <c r="Q6" s="118">
        <f>(K6+M6+O6)/3</f>
        <v>0</v>
      </c>
      <c r="R6" s="118">
        <f>(L6+N6+P6)/3</f>
        <v>0</v>
      </c>
    </row>
    <row r="7" spans="1:18" ht="16" thickBot="1" x14ac:dyDescent="0.4">
      <c r="A7" s="66">
        <v>2</v>
      </c>
      <c r="B7" s="67" t="s">
        <v>34</v>
      </c>
      <c r="C7" s="119"/>
      <c r="D7" s="119"/>
      <c r="E7" s="119"/>
      <c r="F7" s="119"/>
      <c r="G7" s="119"/>
      <c r="H7" s="119"/>
      <c r="I7" s="118">
        <f t="shared" ref="I7:I30" si="0">(C7+E7+G7)/3</f>
        <v>0</v>
      </c>
      <c r="J7" s="118">
        <f t="shared" ref="J7:J30" si="1">(D7+F7+H7)/3</f>
        <v>0</v>
      </c>
      <c r="K7" s="119"/>
      <c r="L7" s="119"/>
      <c r="M7" s="119"/>
      <c r="N7" s="119"/>
      <c r="O7" s="136"/>
      <c r="P7" s="136"/>
      <c r="Q7" s="118">
        <f t="shared" ref="Q7:Q30" si="2">(K7+M7+O7)/3</f>
        <v>0</v>
      </c>
      <c r="R7" s="118">
        <f t="shared" ref="R7:R30" si="3">(L7+N7+P7)/3</f>
        <v>0</v>
      </c>
    </row>
    <row r="8" spans="1:18" ht="19.5" customHeight="1" thickBot="1" x14ac:dyDescent="0.4">
      <c r="A8" s="66">
        <v>3</v>
      </c>
      <c r="B8" s="67" t="s">
        <v>35</v>
      </c>
      <c r="C8" s="119"/>
      <c r="D8" s="119"/>
      <c r="E8" s="119"/>
      <c r="F8" s="119"/>
      <c r="G8" s="119"/>
      <c r="H8" s="119"/>
      <c r="I8" s="118">
        <f t="shared" si="0"/>
        <v>0</v>
      </c>
      <c r="J8" s="118">
        <f t="shared" si="1"/>
        <v>0</v>
      </c>
      <c r="K8" s="119"/>
      <c r="L8" s="119"/>
      <c r="M8" s="119"/>
      <c r="N8" s="119"/>
      <c r="O8" s="136"/>
      <c r="P8" s="136"/>
      <c r="Q8" s="118">
        <f t="shared" si="2"/>
        <v>0</v>
      </c>
      <c r="R8" s="118">
        <f t="shared" si="3"/>
        <v>0</v>
      </c>
    </row>
    <row r="9" spans="1:18" ht="16" thickBot="1" x14ac:dyDescent="0.4">
      <c r="A9" s="66">
        <v>4</v>
      </c>
      <c r="B9" s="67"/>
      <c r="C9" s="119"/>
      <c r="D9" s="119"/>
      <c r="E9" s="119"/>
      <c r="F9" s="119"/>
      <c r="G9" s="119"/>
      <c r="H9" s="119"/>
      <c r="I9" s="118">
        <f t="shared" si="0"/>
        <v>0</v>
      </c>
      <c r="J9" s="118">
        <f t="shared" si="1"/>
        <v>0</v>
      </c>
      <c r="K9" s="119"/>
      <c r="L9" s="119"/>
      <c r="M9" s="119"/>
      <c r="N9" s="119"/>
      <c r="O9" s="136"/>
      <c r="P9" s="136"/>
      <c r="Q9" s="118">
        <f t="shared" si="2"/>
        <v>0</v>
      </c>
      <c r="R9" s="118">
        <f t="shared" si="3"/>
        <v>0</v>
      </c>
    </row>
    <row r="10" spans="1:18" ht="16" thickBot="1" x14ac:dyDescent="0.4">
      <c r="A10" s="66">
        <v>5</v>
      </c>
      <c r="B10" s="67"/>
      <c r="C10" s="119"/>
      <c r="D10" s="119"/>
      <c r="E10" s="119"/>
      <c r="F10" s="119"/>
      <c r="G10" s="119"/>
      <c r="H10" s="119"/>
      <c r="I10" s="118">
        <f t="shared" si="0"/>
        <v>0</v>
      </c>
      <c r="J10" s="118">
        <f t="shared" si="1"/>
        <v>0</v>
      </c>
      <c r="K10" s="119"/>
      <c r="L10" s="119"/>
      <c r="M10" s="119"/>
      <c r="N10" s="119"/>
      <c r="O10" s="136"/>
      <c r="P10" s="136"/>
      <c r="Q10" s="118">
        <f t="shared" si="2"/>
        <v>0</v>
      </c>
      <c r="R10" s="118">
        <f t="shared" si="3"/>
        <v>0</v>
      </c>
    </row>
    <row r="11" spans="1:18" ht="16" thickBot="1" x14ac:dyDescent="0.4">
      <c r="A11" s="66">
        <v>6</v>
      </c>
      <c r="B11" s="67"/>
      <c r="C11" s="119"/>
      <c r="D11" s="119"/>
      <c r="E11" s="119"/>
      <c r="F11" s="119"/>
      <c r="G11" s="119"/>
      <c r="H11" s="119"/>
      <c r="I11" s="118">
        <f t="shared" si="0"/>
        <v>0</v>
      </c>
      <c r="J11" s="118">
        <f t="shared" si="1"/>
        <v>0</v>
      </c>
      <c r="K11" s="119"/>
      <c r="L11" s="119"/>
      <c r="M11" s="119"/>
      <c r="N11" s="119"/>
      <c r="O11" s="136"/>
      <c r="P11" s="136"/>
      <c r="Q11" s="118">
        <f t="shared" si="2"/>
        <v>0</v>
      </c>
      <c r="R11" s="118">
        <f t="shared" si="3"/>
        <v>0</v>
      </c>
    </row>
    <row r="12" spans="1:18" ht="16" thickBot="1" x14ac:dyDescent="0.4">
      <c r="A12" s="66">
        <v>7</v>
      </c>
      <c r="B12" s="67"/>
      <c r="C12" s="119"/>
      <c r="D12" s="119"/>
      <c r="E12" s="119"/>
      <c r="F12" s="119"/>
      <c r="G12" s="119"/>
      <c r="H12" s="119"/>
      <c r="I12" s="118">
        <f t="shared" si="0"/>
        <v>0</v>
      </c>
      <c r="J12" s="118">
        <f t="shared" si="1"/>
        <v>0</v>
      </c>
      <c r="K12" s="119"/>
      <c r="L12" s="119"/>
      <c r="M12" s="119"/>
      <c r="N12" s="119"/>
      <c r="O12" s="136"/>
      <c r="P12" s="136"/>
      <c r="Q12" s="118">
        <f t="shared" si="2"/>
        <v>0</v>
      </c>
      <c r="R12" s="118">
        <f t="shared" si="3"/>
        <v>0</v>
      </c>
    </row>
    <row r="13" spans="1:18" ht="16" thickBot="1" x14ac:dyDescent="0.4">
      <c r="A13" s="66">
        <v>8</v>
      </c>
      <c r="B13" s="67"/>
      <c r="C13" s="119"/>
      <c r="D13" s="119"/>
      <c r="E13" s="119"/>
      <c r="F13" s="119"/>
      <c r="G13" s="119"/>
      <c r="H13" s="119"/>
      <c r="I13" s="118">
        <f t="shared" si="0"/>
        <v>0</v>
      </c>
      <c r="J13" s="118">
        <f t="shared" si="1"/>
        <v>0</v>
      </c>
      <c r="K13" s="119"/>
      <c r="L13" s="119"/>
      <c r="M13" s="119"/>
      <c r="N13" s="119"/>
      <c r="O13" s="136"/>
      <c r="P13" s="136"/>
      <c r="Q13" s="118">
        <f t="shared" si="2"/>
        <v>0</v>
      </c>
      <c r="R13" s="118">
        <f t="shared" si="3"/>
        <v>0</v>
      </c>
    </row>
    <row r="14" spans="1:18" ht="16" thickBot="1" x14ac:dyDescent="0.4">
      <c r="A14" s="66">
        <v>9</v>
      </c>
      <c r="B14" s="67"/>
      <c r="C14" s="119"/>
      <c r="D14" s="119"/>
      <c r="E14" s="119"/>
      <c r="F14" s="119"/>
      <c r="G14" s="119"/>
      <c r="H14" s="119"/>
      <c r="I14" s="118">
        <f t="shared" si="0"/>
        <v>0</v>
      </c>
      <c r="J14" s="118">
        <f t="shared" si="1"/>
        <v>0</v>
      </c>
      <c r="K14" s="119"/>
      <c r="L14" s="119"/>
      <c r="M14" s="119"/>
      <c r="N14" s="119"/>
      <c r="O14" s="136"/>
      <c r="P14" s="136"/>
      <c r="Q14" s="118">
        <f t="shared" si="2"/>
        <v>0</v>
      </c>
      <c r="R14" s="118">
        <f t="shared" si="3"/>
        <v>0</v>
      </c>
    </row>
    <row r="15" spans="1:18" ht="16" thickBot="1" x14ac:dyDescent="0.4">
      <c r="A15" s="66">
        <v>10</v>
      </c>
      <c r="B15" s="67"/>
      <c r="C15" s="119"/>
      <c r="D15" s="119"/>
      <c r="E15" s="119"/>
      <c r="F15" s="119"/>
      <c r="G15" s="119"/>
      <c r="H15" s="119"/>
      <c r="I15" s="118">
        <f t="shared" si="0"/>
        <v>0</v>
      </c>
      <c r="J15" s="118">
        <f t="shared" si="1"/>
        <v>0</v>
      </c>
      <c r="K15" s="119"/>
      <c r="L15" s="119"/>
      <c r="M15" s="119"/>
      <c r="N15" s="119"/>
      <c r="O15" s="136"/>
      <c r="P15" s="136"/>
      <c r="Q15" s="118">
        <f t="shared" si="2"/>
        <v>0</v>
      </c>
      <c r="R15" s="118">
        <f t="shared" si="3"/>
        <v>0</v>
      </c>
    </row>
    <row r="16" spans="1:18" ht="16" thickBot="1" x14ac:dyDescent="0.4">
      <c r="A16" s="66">
        <v>11</v>
      </c>
      <c r="B16" s="67"/>
      <c r="C16" s="119"/>
      <c r="D16" s="119"/>
      <c r="E16" s="119"/>
      <c r="F16" s="119"/>
      <c r="G16" s="119"/>
      <c r="H16" s="119"/>
      <c r="I16" s="118">
        <f t="shared" si="0"/>
        <v>0</v>
      </c>
      <c r="J16" s="118">
        <f t="shared" si="1"/>
        <v>0</v>
      </c>
      <c r="K16" s="119"/>
      <c r="L16" s="119"/>
      <c r="M16" s="119"/>
      <c r="N16" s="119"/>
      <c r="O16" s="136"/>
      <c r="P16" s="136"/>
      <c r="Q16" s="118">
        <f t="shared" si="2"/>
        <v>0</v>
      </c>
      <c r="R16" s="118">
        <f t="shared" si="3"/>
        <v>0</v>
      </c>
    </row>
    <row r="17" spans="1:18" ht="16" thickBot="1" x14ac:dyDescent="0.4">
      <c r="A17" s="66">
        <v>12</v>
      </c>
      <c r="B17" s="67"/>
      <c r="C17" s="119"/>
      <c r="D17" s="119"/>
      <c r="E17" s="119"/>
      <c r="F17" s="119"/>
      <c r="G17" s="119"/>
      <c r="H17" s="119"/>
      <c r="I17" s="118">
        <f t="shared" si="0"/>
        <v>0</v>
      </c>
      <c r="J17" s="118">
        <f t="shared" si="1"/>
        <v>0</v>
      </c>
      <c r="K17" s="119"/>
      <c r="L17" s="119"/>
      <c r="M17" s="119"/>
      <c r="N17" s="119"/>
      <c r="O17" s="136"/>
      <c r="P17" s="136"/>
      <c r="Q17" s="118">
        <f t="shared" si="2"/>
        <v>0</v>
      </c>
      <c r="R17" s="118">
        <f t="shared" si="3"/>
        <v>0</v>
      </c>
    </row>
    <row r="18" spans="1:18" ht="16" thickBot="1" x14ac:dyDescent="0.4">
      <c r="A18" s="66">
        <v>13</v>
      </c>
      <c r="B18" s="67"/>
      <c r="C18" s="119"/>
      <c r="D18" s="119"/>
      <c r="E18" s="119"/>
      <c r="F18" s="119"/>
      <c r="G18" s="119"/>
      <c r="H18" s="119"/>
      <c r="I18" s="118">
        <f t="shared" si="0"/>
        <v>0</v>
      </c>
      <c r="J18" s="118">
        <f t="shared" si="1"/>
        <v>0</v>
      </c>
      <c r="K18" s="119"/>
      <c r="L18" s="119"/>
      <c r="M18" s="119"/>
      <c r="N18" s="119"/>
      <c r="O18" s="136"/>
      <c r="P18" s="136"/>
      <c r="Q18" s="118">
        <f t="shared" si="2"/>
        <v>0</v>
      </c>
      <c r="R18" s="118">
        <f t="shared" si="3"/>
        <v>0</v>
      </c>
    </row>
    <row r="19" spans="1:18" ht="16" thickBot="1" x14ac:dyDescent="0.4">
      <c r="A19" s="66">
        <v>14</v>
      </c>
      <c r="B19" s="67"/>
      <c r="C19" s="119"/>
      <c r="D19" s="119"/>
      <c r="E19" s="119"/>
      <c r="F19" s="119"/>
      <c r="G19" s="119"/>
      <c r="H19" s="119"/>
      <c r="I19" s="118">
        <f t="shared" si="0"/>
        <v>0</v>
      </c>
      <c r="J19" s="118">
        <f t="shared" si="1"/>
        <v>0</v>
      </c>
      <c r="K19" s="119"/>
      <c r="L19" s="119"/>
      <c r="M19" s="119"/>
      <c r="N19" s="119"/>
      <c r="O19" s="136"/>
      <c r="P19" s="136"/>
      <c r="Q19" s="118">
        <f t="shared" si="2"/>
        <v>0</v>
      </c>
      <c r="R19" s="118">
        <f t="shared" si="3"/>
        <v>0</v>
      </c>
    </row>
    <row r="20" spans="1:18" ht="16" thickBot="1" x14ac:dyDescent="0.4">
      <c r="A20" s="66">
        <v>15</v>
      </c>
      <c r="B20" s="67"/>
      <c r="C20" s="119"/>
      <c r="D20" s="119"/>
      <c r="E20" s="119"/>
      <c r="F20" s="119"/>
      <c r="G20" s="119"/>
      <c r="H20" s="119"/>
      <c r="I20" s="118">
        <f t="shared" si="0"/>
        <v>0</v>
      </c>
      <c r="J20" s="118">
        <f t="shared" si="1"/>
        <v>0</v>
      </c>
      <c r="K20" s="119"/>
      <c r="L20" s="119"/>
      <c r="M20" s="119"/>
      <c r="N20" s="119"/>
      <c r="O20" s="136"/>
      <c r="P20" s="136"/>
      <c r="Q20" s="118">
        <f t="shared" si="2"/>
        <v>0</v>
      </c>
      <c r="R20" s="118">
        <f t="shared" si="3"/>
        <v>0</v>
      </c>
    </row>
    <row r="21" spans="1:18" ht="16" thickBot="1" x14ac:dyDescent="0.4">
      <c r="A21" s="66">
        <v>16</v>
      </c>
      <c r="B21" s="67"/>
      <c r="C21" s="119"/>
      <c r="D21" s="119"/>
      <c r="E21" s="119"/>
      <c r="F21" s="119"/>
      <c r="G21" s="119"/>
      <c r="H21" s="119"/>
      <c r="I21" s="118">
        <f t="shared" si="0"/>
        <v>0</v>
      </c>
      <c r="J21" s="118">
        <f t="shared" si="1"/>
        <v>0</v>
      </c>
      <c r="K21" s="119"/>
      <c r="L21" s="119"/>
      <c r="M21" s="119"/>
      <c r="N21" s="119"/>
      <c r="O21" s="136"/>
      <c r="P21" s="136"/>
      <c r="Q21" s="118">
        <f t="shared" si="2"/>
        <v>0</v>
      </c>
      <c r="R21" s="118">
        <f t="shared" si="3"/>
        <v>0</v>
      </c>
    </row>
    <row r="22" spans="1:18" ht="16" thickBot="1" x14ac:dyDescent="0.4">
      <c r="A22" s="66">
        <v>17</v>
      </c>
      <c r="B22" s="67"/>
      <c r="C22" s="119"/>
      <c r="D22" s="119"/>
      <c r="E22" s="119"/>
      <c r="F22" s="119"/>
      <c r="G22" s="119"/>
      <c r="H22" s="119"/>
      <c r="I22" s="118">
        <f t="shared" si="0"/>
        <v>0</v>
      </c>
      <c r="J22" s="118">
        <f t="shared" si="1"/>
        <v>0</v>
      </c>
      <c r="K22" s="119"/>
      <c r="L22" s="119"/>
      <c r="M22" s="119"/>
      <c r="N22" s="119"/>
      <c r="O22" s="136"/>
      <c r="P22" s="136"/>
      <c r="Q22" s="118">
        <f t="shared" si="2"/>
        <v>0</v>
      </c>
      <c r="R22" s="118">
        <f t="shared" si="3"/>
        <v>0</v>
      </c>
    </row>
    <row r="23" spans="1:18" ht="16" thickBot="1" x14ac:dyDescent="0.4">
      <c r="A23" s="66">
        <v>18</v>
      </c>
      <c r="B23" s="67"/>
      <c r="C23" s="119"/>
      <c r="D23" s="119"/>
      <c r="E23" s="119"/>
      <c r="F23" s="119"/>
      <c r="G23" s="119"/>
      <c r="H23" s="119"/>
      <c r="I23" s="118">
        <f t="shared" si="0"/>
        <v>0</v>
      </c>
      <c r="J23" s="118">
        <f t="shared" si="1"/>
        <v>0</v>
      </c>
      <c r="K23" s="119"/>
      <c r="L23" s="119"/>
      <c r="M23" s="119"/>
      <c r="N23" s="119"/>
      <c r="O23" s="136"/>
      <c r="P23" s="136"/>
      <c r="Q23" s="118">
        <f t="shared" si="2"/>
        <v>0</v>
      </c>
      <c r="R23" s="118">
        <f t="shared" si="3"/>
        <v>0</v>
      </c>
    </row>
    <row r="24" spans="1:18" ht="16" thickBot="1" x14ac:dyDescent="0.4">
      <c r="A24" s="66">
        <v>19</v>
      </c>
      <c r="B24" s="67"/>
      <c r="C24" s="119"/>
      <c r="D24" s="119"/>
      <c r="E24" s="119"/>
      <c r="F24" s="119"/>
      <c r="G24" s="119"/>
      <c r="H24" s="119"/>
      <c r="I24" s="118">
        <f t="shared" si="0"/>
        <v>0</v>
      </c>
      <c r="J24" s="118">
        <f t="shared" si="1"/>
        <v>0</v>
      </c>
      <c r="K24" s="119"/>
      <c r="L24" s="119"/>
      <c r="M24" s="119"/>
      <c r="N24" s="119"/>
      <c r="O24" s="136"/>
      <c r="P24" s="136"/>
      <c r="Q24" s="118">
        <f t="shared" si="2"/>
        <v>0</v>
      </c>
      <c r="R24" s="118">
        <f t="shared" si="3"/>
        <v>0</v>
      </c>
    </row>
    <row r="25" spans="1:18" ht="16" thickBot="1" x14ac:dyDescent="0.4">
      <c r="A25" s="66">
        <v>20</v>
      </c>
      <c r="B25" s="67"/>
      <c r="C25" s="119"/>
      <c r="D25" s="119"/>
      <c r="E25" s="119"/>
      <c r="F25" s="119"/>
      <c r="G25" s="119"/>
      <c r="H25" s="119"/>
      <c r="I25" s="118">
        <f t="shared" si="0"/>
        <v>0</v>
      </c>
      <c r="J25" s="118">
        <f t="shared" si="1"/>
        <v>0</v>
      </c>
      <c r="K25" s="119"/>
      <c r="L25" s="119"/>
      <c r="M25" s="119"/>
      <c r="N25" s="119"/>
      <c r="O25" s="136"/>
      <c r="P25" s="136"/>
      <c r="Q25" s="118">
        <f t="shared" si="2"/>
        <v>0</v>
      </c>
      <c r="R25" s="118">
        <f t="shared" si="3"/>
        <v>0</v>
      </c>
    </row>
    <row r="26" spans="1:18" ht="16" thickBot="1" x14ac:dyDescent="0.4">
      <c r="A26" s="66">
        <v>21</v>
      </c>
      <c r="B26" s="67"/>
      <c r="C26" s="119"/>
      <c r="D26" s="119"/>
      <c r="E26" s="119"/>
      <c r="F26" s="119"/>
      <c r="G26" s="119"/>
      <c r="H26" s="119"/>
      <c r="I26" s="118">
        <f t="shared" si="0"/>
        <v>0</v>
      </c>
      <c r="J26" s="118">
        <f t="shared" si="1"/>
        <v>0</v>
      </c>
      <c r="K26" s="119"/>
      <c r="L26" s="119"/>
      <c r="M26" s="119"/>
      <c r="N26" s="119"/>
      <c r="O26" s="136"/>
      <c r="P26" s="136"/>
      <c r="Q26" s="118">
        <f t="shared" si="2"/>
        <v>0</v>
      </c>
      <c r="R26" s="118">
        <f t="shared" si="3"/>
        <v>0</v>
      </c>
    </row>
    <row r="27" spans="1:18" ht="16" thickBot="1" x14ac:dyDescent="0.4">
      <c r="A27" s="66">
        <v>22</v>
      </c>
      <c r="B27" s="67"/>
      <c r="C27" s="119"/>
      <c r="D27" s="119"/>
      <c r="E27" s="119"/>
      <c r="F27" s="119"/>
      <c r="G27" s="119"/>
      <c r="H27" s="119"/>
      <c r="I27" s="118">
        <f t="shared" si="0"/>
        <v>0</v>
      </c>
      <c r="J27" s="118">
        <f t="shared" si="1"/>
        <v>0</v>
      </c>
      <c r="K27" s="119"/>
      <c r="L27" s="119"/>
      <c r="M27" s="119"/>
      <c r="N27" s="119"/>
      <c r="O27" s="136"/>
      <c r="P27" s="136"/>
      <c r="Q27" s="118">
        <f t="shared" si="2"/>
        <v>0</v>
      </c>
      <c r="R27" s="118">
        <f t="shared" si="3"/>
        <v>0</v>
      </c>
    </row>
    <row r="28" spans="1:18" ht="16" thickBot="1" x14ac:dyDescent="0.4">
      <c r="A28" s="66">
        <v>23</v>
      </c>
      <c r="B28" s="67"/>
      <c r="C28" s="119"/>
      <c r="D28" s="119"/>
      <c r="E28" s="119"/>
      <c r="F28" s="119"/>
      <c r="G28" s="119"/>
      <c r="H28" s="119"/>
      <c r="I28" s="118">
        <f t="shared" si="0"/>
        <v>0</v>
      </c>
      <c r="J28" s="118">
        <f t="shared" si="1"/>
        <v>0</v>
      </c>
      <c r="K28" s="119"/>
      <c r="L28" s="119"/>
      <c r="M28" s="119"/>
      <c r="N28" s="119"/>
      <c r="O28" s="136"/>
      <c r="P28" s="136"/>
      <c r="Q28" s="118">
        <f t="shared" si="2"/>
        <v>0</v>
      </c>
      <c r="R28" s="118">
        <f t="shared" si="3"/>
        <v>0</v>
      </c>
    </row>
    <row r="29" spans="1:18" ht="16" thickBot="1" x14ac:dyDescent="0.4">
      <c r="A29" s="66">
        <v>24</v>
      </c>
      <c r="B29" s="67"/>
      <c r="C29" s="119"/>
      <c r="D29" s="119"/>
      <c r="E29" s="119"/>
      <c r="F29" s="119"/>
      <c r="G29" s="119"/>
      <c r="H29" s="119"/>
      <c r="I29" s="118">
        <f t="shared" si="0"/>
        <v>0</v>
      </c>
      <c r="J29" s="118">
        <f t="shared" si="1"/>
        <v>0</v>
      </c>
      <c r="K29" s="119"/>
      <c r="L29" s="119"/>
      <c r="M29" s="119"/>
      <c r="N29" s="119"/>
      <c r="O29" s="136"/>
      <c r="P29" s="136"/>
      <c r="Q29" s="118">
        <f t="shared" si="2"/>
        <v>0</v>
      </c>
      <c r="R29" s="118">
        <f t="shared" si="3"/>
        <v>0</v>
      </c>
    </row>
    <row r="30" spans="1:18" ht="16" thickBot="1" x14ac:dyDescent="0.4">
      <c r="A30" s="66"/>
      <c r="B30" s="68" t="s">
        <v>36</v>
      </c>
      <c r="C30" s="114">
        <f>(C6+C7+C8+C9+C10+C11+C12+C13+C14+C15+C16+C17+C18+C19+C20+C21+C22+C23+C24+C25+C26+C27+C28+C29)/COUNTA($B$6:$B$29)</f>
        <v>0</v>
      </c>
      <c r="D30" s="114">
        <f t="shared" ref="D30:H30" si="4">(D6+D7+D8+D9+D10+D11+D12+D13+D14+D15+D16+D17+D18+D19+D20+D21+D22+D23+D24+D25+D26+D27+D28+D29)/COUNTA($B$6:$B$29)</f>
        <v>0</v>
      </c>
      <c r="E30" s="114">
        <f t="shared" si="4"/>
        <v>0</v>
      </c>
      <c r="F30" s="114">
        <f t="shared" si="4"/>
        <v>0</v>
      </c>
      <c r="G30" s="114">
        <f t="shared" si="4"/>
        <v>0</v>
      </c>
      <c r="H30" s="114">
        <f t="shared" si="4"/>
        <v>0</v>
      </c>
      <c r="I30" s="117">
        <f t="shared" si="0"/>
        <v>0</v>
      </c>
      <c r="J30" s="117">
        <f t="shared" si="1"/>
        <v>0</v>
      </c>
      <c r="K30" s="114">
        <f>(K6+K7+K8+K9+K10+K11+K12+K13+K14+K15+K16+K17+K18+K19+K20+K21+K22+K23+K24+K25+K26+K27+K28+K29)/COUNTA($B$6:$B$29)</f>
        <v>0</v>
      </c>
      <c r="L30" s="114">
        <f t="shared" ref="L30:P30" si="5">(L6+L7+L8+L9+L10+L11+L12+L13+L14+L15+L16+L17+L18+L19+L20+L21+L22+L23+L24+L25+L26+L27+L28+L29)/COUNTA($B$6:$B$29)</f>
        <v>0</v>
      </c>
      <c r="M30" s="114">
        <f t="shared" si="5"/>
        <v>0</v>
      </c>
      <c r="N30" s="114">
        <f t="shared" si="5"/>
        <v>0</v>
      </c>
      <c r="O30" s="114">
        <f t="shared" si="5"/>
        <v>0</v>
      </c>
      <c r="P30" s="114">
        <f t="shared" si="5"/>
        <v>0</v>
      </c>
      <c r="Q30" s="117">
        <f t="shared" si="2"/>
        <v>0</v>
      </c>
      <c r="R30" s="117">
        <f t="shared" si="3"/>
        <v>0</v>
      </c>
    </row>
    <row r="33" spans="1:15" ht="15" x14ac:dyDescent="0.35">
      <c r="B33" s="69" t="s">
        <v>37</v>
      </c>
      <c r="C33" s="70"/>
      <c r="D33" s="70"/>
      <c r="E33" s="70"/>
      <c r="F33" s="70"/>
      <c r="I33" s="349" t="s">
        <v>37</v>
      </c>
      <c r="J33" s="349"/>
      <c r="K33" s="349"/>
    </row>
    <row r="34" spans="1:15" ht="30" x14ac:dyDescent="0.35">
      <c r="A34" s="344" t="s">
        <v>273</v>
      </c>
      <c r="B34" s="71"/>
      <c r="C34" s="72" t="s">
        <v>38</v>
      </c>
      <c r="D34" s="72" t="s">
        <v>39</v>
      </c>
      <c r="E34" s="72" t="s">
        <v>40</v>
      </c>
      <c r="F34" s="72" t="s">
        <v>41</v>
      </c>
      <c r="H34" s="344" t="s">
        <v>274</v>
      </c>
      <c r="I34" s="340"/>
      <c r="J34" s="340"/>
      <c r="K34" s="341"/>
      <c r="L34" s="72" t="s">
        <v>38</v>
      </c>
      <c r="M34" s="72" t="s">
        <v>39</v>
      </c>
      <c r="N34" s="72" t="s">
        <v>40</v>
      </c>
      <c r="O34" s="72" t="s">
        <v>41</v>
      </c>
    </row>
    <row r="35" spans="1:15" ht="15.5" x14ac:dyDescent="0.35">
      <c r="A35" s="344"/>
      <c r="B35" s="73" t="s">
        <v>42</v>
      </c>
      <c r="C35" s="107">
        <f>COUNTA(B6:B29)</f>
        <v>3</v>
      </c>
      <c r="D35" s="107">
        <f>COUNTIF(I6:I29,"&gt;=3,8")</f>
        <v>0</v>
      </c>
      <c r="E35" s="107">
        <f>COUNTIFS(I6:I29,"&lt;3,7",I6:I29,"&gt;=2,3")</f>
        <v>0</v>
      </c>
      <c r="F35" s="107">
        <f>COUNTIFS(I6:I29,"&lt;2,2",I6:I29,"&gt;0")</f>
        <v>0</v>
      </c>
      <c r="H35" s="344"/>
      <c r="I35" s="342" t="s">
        <v>42</v>
      </c>
      <c r="J35" s="342"/>
      <c r="K35" s="343"/>
      <c r="L35" s="107">
        <f>COUNTA(B6:B29)</f>
        <v>3</v>
      </c>
      <c r="M35" s="107">
        <f>COUNTIF(Q6:Q29,"&gt;=3,8")</f>
        <v>0</v>
      </c>
      <c r="N35" s="107">
        <f>COUNTIFS(Q6:Q29,"&lt;3,7",Q6:Q29,"&gt;=2,3")</f>
        <v>0</v>
      </c>
      <c r="O35" s="107">
        <f>COUNTIFS(Q6:Q29,"&lt;2,2",Q6:Q29,"&gt;0")</f>
        <v>0</v>
      </c>
    </row>
    <row r="36" spans="1:15" ht="15.5" x14ac:dyDescent="0.35">
      <c r="A36" s="344"/>
      <c r="B36" s="73" t="s">
        <v>43</v>
      </c>
      <c r="C36" s="107">
        <v>100</v>
      </c>
      <c r="D36" s="135">
        <f>D35*C36/C35</f>
        <v>0</v>
      </c>
      <c r="E36" s="135">
        <f>E35*C36/C35</f>
        <v>0</v>
      </c>
      <c r="F36" s="135">
        <f>F35*C36/C35</f>
        <v>0</v>
      </c>
      <c r="H36" s="344"/>
      <c r="I36" s="342" t="s">
        <v>43</v>
      </c>
      <c r="J36" s="342"/>
      <c r="K36" s="343"/>
      <c r="L36" s="107">
        <v>100</v>
      </c>
      <c r="M36" s="135">
        <f>M35*L36/L35</f>
        <v>0</v>
      </c>
      <c r="N36" s="135">
        <f>N35*L36/L35</f>
        <v>0</v>
      </c>
      <c r="O36" s="135">
        <f>O35*L36/L35</f>
        <v>0</v>
      </c>
    </row>
    <row r="37" spans="1:15" ht="15.5" x14ac:dyDescent="0.35">
      <c r="A37" s="344"/>
      <c r="B37" s="74"/>
      <c r="C37" s="70"/>
      <c r="D37" s="70"/>
      <c r="E37" s="70"/>
      <c r="F37" s="70"/>
      <c r="H37" s="344"/>
      <c r="I37" s="74"/>
      <c r="L37" s="70"/>
      <c r="M37" s="70"/>
      <c r="N37" s="70"/>
      <c r="O37" s="70"/>
    </row>
    <row r="38" spans="1:15" ht="15.5" x14ac:dyDescent="0.35">
      <c r="A38" s="344"/>
      <c r="B38" s="74"/>
      <c r="C38" s="70"/>
      <c r="D38" s="70"/>
      <c r="E38" s="70"/>
      <c r="F38" s="70"/>
      <c r="H38" s="344"/>
      <c r="I38" s="74"/>
      <c r="L38" s="70"/>
      <c r="M38" s="70"/>
      <c r="N38" s="70"/>
      <c r="O38" s="70"/>
    </row>
    <row r="39" spans="1:15" ht="15" x14ac:dyDescent="0.35">
      <c r="A39" s="344"/>
      <c r="B39" s="69" t="s">
        <v>44</v>
      </c>
      <c r="C39" s="70"/>
      <c r="D39" s="70"/>
      <c r="E39" s="70"/>
      <c r="F39" s="70"/>
      <c r="H39" s="344"/>
      <c r="I39" s="349" t="s">
        <v>44</v>
      </c>
      <c r="J39" s="349"/>
      <c r="K39" s="349"/>
      <c r="L39" s="70"/>
      <c r="M39" s="70"/>
      <c r="N39" s="70"/>
      <c r="O39" s="70"/>
    </row>
    <row r="40" spans="1:15" ht="30" x14ac:dyDescent="0.35">
      <c r="A40" s="344"/>
      <c r="B40" s="71"/>
      <c r="C40" s="75" t="s">
        <v>38</v>
      </c>
      <c r="D40" s="72" t="s">
        <v>39</v>
      </c>
      <c r="E40" s="72" t="s">
        <v>40</v>
      </c>
      <c r="F40" s="72" t="s">
        <v>41</v>
      </c>
      <c r="H40" s="344"/>
      <c r="I40" s="340"/>
      <c r="J40" s="340"/>
      <c r="K40" s="341"/>
      <c r="L40" s="75" t="s">
        <v>38</v>
      </c>
      <c r="M40" s="72" t="s">
        <v>39</v>
      </c>
      <c r="N40" s="72" t="s">
        <v>40</v>
      </c>
      <c r="O40" s="72" t="s">
        <v>41</v>
      </c>
    </row>
    <row r="41" spans="1:15" ht="15.5" x14ac:dyDescent="0.35">
      <c r="A41" s="344"/>
      <c r="B41" s="73" t="s">
        <v>42</v>
      </c>
      <c r="C41" s="107">
        <f>COUNTA(B12:B35)</f>
        <v>3</v>
      </c>
      <c r="D41" s="107">
        <f>COUNTIF(J6:J29,"&gt;=3,8")</f>
        <v>0</v>
      </c>
      <c r="E41" s="107">
        <f>COUNTIFS(J6:J29,"&lt;3,7",J6:J29,"&gt;=2,3")</f>
        <v>0</v>
      </c>
      <c r="F41" s="107">
        <f>COUNTIFS(J6:J29,"&lt;2,2",J6:J29,"&gt;0")</f>
        <v>0</v>
      </c>
      <c r="H41" s="344"/>
      <c r="I41" s="342" t="s">
        <v>42</v>
      </c>
      <c r="J41" s="342"/>
      <c r="K41" s="343"/>
      <c r="L41" s="107">
        <f>COUNTA(B6:B29)</f>
        <v>3</v>
      </c>
      <c r="M41" s="107">
        <f>COUNTIF(R6:R29,"&gt;=3,8")</f>
        <v>0</v>
      </c>
      <c r="N41" s="107">
        <f>COUNTIFS(R6:R29,"&lt;3,7",R6:R29,"&gt;=2,3")</f>
        <v>0</v>
      </c>
      <c r="O41" s="107">
        <f>COUNTIFS(R6:R29,"&lt;2,2",R6:R29,"&gt;0")</f>
        <v>0</v>
      </c>
    </row>
    <row r="42" spans="1:15" ht="15.5" x14ac:dyDescent="0.35">
      <c r="A42" s="344"/>
      <c r="B42" s="73" t="s">
        <v>43</v>
      </c>
      <c r="C42" s="107">
        <v>100</v>
      </c>
      <c r="D42" s="135">
        <f>D41*C42/C41</f>
        <v>0</v>
      </c>
      <c r="E42" s="135">
        <f>E41*C42/C41</f>
        <v>0</v>
      </c>
      <c r="F42" s="135">
        <f>F41*C42/C41</f>
        <v>0</v>
      </c>
      <c r="H42" s="344"/>
      <c r="I42" s="342" t="s">
        <v>43</v>
      </c>
      <c r="J42" s="342"/>
      <c r="K42" s="343"/>
      <c r="L42" s="107">
        <v>100</v>
      </c>
      <c r="M42" s="135">
        <f>M41*L42/L41</f>
        <v>0</v>
      </c>
      <c r="N42" s="135">
        <f>N41*L42/L41</f>
        <v>0</v>
      </c>
      <c r="O42" s="135">
        <f>O41*L42/L41</f>
        <v>0</v>
      </c>
    </row>
  </sheetData>
  <sheetProtection algorithmName="SHA-512" hashValue="sbG1D6M9aNsn5O8m/C2RRXjRZnxEGt1WP4AAtHkGpe6Ejuy2FYkaDHbBIEO54N+VnfRa0ALMwY7ahf9ab5qE0A==" saltValue="0cb6tODg7szrG+DX/CpePQ==" spinCount="100000" sheet="1" formatCells="0" formatColumns="0" formatRows="0" insertColumns="0" insertRows="0" insertHyperlinks="0" deleteColumns="0" deleteRows="0" sort="0" autoFilter="0" pivotTables="0"/>
  <mergeCells count="23">
    <mergeCell ref="P1:Q1"/>
    <mergeCell ref="C4:D4"/>
    <mergeCell ref="E4:F4"/>
    <mergeCell ref="G4:H4"/>
    <mergeCell ref="K4:L4"/>
    <mergeCell ref="M4:N4"/>
    <mergeCell ref="Q3:R4"/>
    <mergeCell ref="I40:K40"/>
    <mergeCell ref="I41:K41"/>
    <mergeCell ref="I42:K42"/>
    <mergeCell ref="A3:A5"/>
    <mergeCell ref="A34:A42"/>
    <mergeCell ref="B3:B5"/>
    <mergeCell ref="H34:H42"/>
    <mergeCell ref="I3:J4"/>
    <mergeCell ref="I33:K33"/>
    <mergeCell ref="I34:K34"/>
    <mergeCell ref="I35:K35"/>
    <mergeCell ref="I36:K36"/>
    <mergeCell ref="I39:K39"/>
    <mergeCell ref="C3:H3"/>
    <mergeCell ref="K3:P3"/>
    <mergeCell ref="O4:P4"/>
  </mergeCells>
  <hyperlinks>
    <hyperlink ref="P1" location="'ТИТУЛ'!A1" display="'ТИТУЛ'!A1" xr:uid="{6D182DBF-7795-4F1E-8E93-E40724FEAE96}"/>
    <hyperlink ref="P1:Q1" location="Оглавление!A1" display="ОГЛАВЛЕНИЕ" xr:uid="{6742E7A2-117E-4BC4-8A34-11DE7C2C26FB}"/>
  </hyperlinks>
  <pageMargins left="0.7" right="0.7" top="0.75" bottom="0.75" header="0.3" footer="0.3"/>
  <pageSetup paperSize="9" scale="47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E928-F0FC-4577-8883-D8A2AADF4763}">
  <sheetPr codeName="Лист20">
    <tabColor rgb="FFFFFF00"/>
    <pageSetUpPr fitToPage="1"/>
  </sheetPr>
  <dimension ref="A1:I43"/>
  <sheetViews>
    <sheetView view="pageLayout" zoomScaleNormal="100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18.54296875" style="1" customWidth="1"/>
    <col min="3" max="3" width="18.1796875" style="1" customWidth="1"/>
    <col min="4" max="4" width="18.81640625" style="1" customWidth="1"/>
    <col min="5" max="5" width="17" style="1" customWidth="1"/>
    <col min="6" max="6" width="17.7265625" style="1" customWidth="1"/>
    <col min="7" max="7" width="16.7265625" style="1" customWidth="1"/>
    <col min="8" max="8" width="16.26953125" style="1" customWidth="1"/>
    <col min="9" max="9" width="5.26953125" style="1" customWidth="1"/>
    <col min="10" max="16384" width="9.1796875" style="1"/>
  </cols>
  <sheetData>
    <row r="1" spans="1:9" ht="17.5" x14ac:dyDescent="0.35">
      <c r="A1" s="278" t="s">
        <v>108</v>
      </c>
      <c r="B1" s="251"/>
      <c r="C1" s="251"/>
      <c r="D1" s="251"/>
      <c r="E1" s="251"/>
      <c r="F1" s="251"/>
      <c r="G1" s="251"/>
      <c r="H1" s="251"/>
    </row>
    <row r="2" spans="1:9" ht="18.75" customHeight="1" x14ac:dyDescent="0.35">
      <c r="A2" s="96"/>
      <c r="B2" s="96"/>
      <c r="C2" s="251" t="s">
        <v>275</v>
      </c>
      <c r="D2" s="251"/>
      <c r="E2" s="251"/>
      <c r="F2" s="251"/>
      <c r="G2" s="96"/>
      <c r="H2" s="242" t="s">
        <v>363</v>
      </c>
      <c r="I2" s="242"/>
    </row>
    <row r="3" spans="1:9" ht="17.5" x14ac:dyDescent="0.35">
      <c r="A3" s="3"/>
      <c r="B3" s="3"/>
      <c r="C3" s="3"/>
      <c r="D3" s="3"/>
      <c r="E3" s="3"/>
      <c r="F3" s="3"/>
      <c r="G3" s="3"/>
      <c r="H3" s="3"/>
    </row>
    <row r="4" spans="1:9" ht="66.75" customHeight="1" x14ac:dyDescent="0.35">
      <c r="A4" s="4"/>
      <c r="B4" s="5" t="s">
        <v>276</v>
      </c>
      <c r="C4" s="5" t="s">
        <v>277</v>
      </c>
      <c r="D4" s="5" t="s">
        <v>278</v>
      </c>
      <c r="E4" s="5" t="s">
        <v>279</v>
      </c>
      <c r="F4" s="63" t="s">
        <v>280</v>
      </c>
      <c r="G4" s="63" t="s">
        <v>281</v>
      </c>
      <c r="H4" s="64" t="s">
        <v>282</v>
      </c>
    </row>
    <row r="5" spans="1:9" ht="15" x14ac:dyDescent="0.35">
      <c r="A5" s="9"/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1">
        <v>7</v>
      </c>
    </row>
    <row r="6" spans="1:9" ht="18" x14ac:dyDescent="0.4">
      <c r="A6" s="13" t="s">
        <v>68</v>
      </c>
      <c r="B6" s="62">
        <f>'ХЭ-1'!Q32</f>
        <v>0</v>
      </c>
      <c r="C6" s="62">
        <f>'ХЭ-2'!N30</f>
        <v>0</v>
      </c>
      <c r="D6" s="62">
        <f>'ХЭ-3'!AE30</f>
        <v>0</v>
      </c>
      <c r="E6" s="62">
        <f>'ХЭ-4'!AH30</f>
        <v>0</v>
      </c>
      <c r="F6" s="62">
        <f>'ХЭ-5'!$I$30</f>
        <v>0</v>
      </c>
      <c r="G6" s="62">
        <f>'ХЭ-5'!$Q$30</f>
        <v>0</v>
      </c>
      <c r="H6" s="14">
        <f>(B6+C6+D6+E6+F6)/6</f>
        <v>0</v>
      </c>
    </row>
    <row r="7" spans="1:9" ht="18" x14ac:dyDescent="0.4">
      <c r="A7" s="13" t="s">
        <v>69</v>
      </c>
      <c r="B7" s="62">
        <f>'ХЭ-1'!R32</f>
        <v>0</v>
      </c>
      <c r="C7" s="62">
        <f>'ХЭ-2'!O30</f>
        <v>0</v>
      </c>
      <c r="D7" s="62">
        <f>'ХЭ-3'!AF30</f>
        <v>0</v>
      </c>
      <c r="E7" s="62">
        <f>'ХЭ-4'!AI30</f>
        <v>0</v>
      </c>
      <c r="F7" s="62">
        <f>'ХЭ-5'!$J$30</f>
        <v>0</v>
      </c>
      <c r="G7" s="62">
        <f>'ХЭ-5'!$R$30</f>
        <v>0</v>
      </c>
      <c r="H7" s="14">
        <f>(B7+C7+D7+E7+F7)/6</f>
        <v>0</v>
      </c>
    </row>
    <row r="28" spans="1:8" ht="15.5" x14ac:dyDescent="0.35">
      <c r="A28" s="16" t="s">
        <v>70</v>
      </c>
    </row>
    <row r="29" spans="1:8" ht="15.5" x14ac:dyDescent="0.35">
      <c r="A29" s="252" t="s">
        <v>71</v>
      </c>
      <c r="B29" s="252"/>
      <c r="C29" s="253"/>
      <c r="D29" s="253"/>
      <c r="E29" s="253"/>
      <c r="F29" s="253"/>
      <c r="G29" s="253"/>
      <c r="H29" s="253"/>
    </row>
    <row r="30" spans="1:8" x14ac:dyDescent="0.35">
      <c r="C30" s="254"/>
      <c r="D30" s="254"/>
      <c r="E30" s="254"/>
      <c r="F30" s="254"/>
      <c r="G30" s="254"/>
      <c r="H30" s="254"/>
    </row>
    <row r="31" spans="1:8" x14ac:dyDescent="0.35">
      <c r="C31" s="254"/>
      <c r="D31" s="254"/>
      <c r="E31" s="254"/>
      <c r="F31" s="254"/>
      <c r="G31" s="254"/>
      <c r="H31" s="254"/>
    </row>
    <row r="32" spans="1:8" x14ac:dyDescent="0.35">
      <c r="C32" s="254"/>
      <c r="D32" s="254"/>
      <c r="E32" s="254"/>
      <c r="F32" s="254"/>
      <c r="G32" s="254"/>
      <c r="H32" s="254"/>
    </row>
    <row r="33" spans="1:8" x14ac:dyDescent="0.35">
      <c r="C33" s="254"/>
      <c r="D33" s="254"/>
      <c r="E33" s="254"/>
      <c r="F33" s="254"/>
      <c r="G33" s="254"/>
      <c r="H33" s="254"/>
    </row>
    <row r="34" spans="1:8" x14ac:dyDescent="0.35">
      <c r="C34" s="254"/>
      <c r="D34" s="254"/>
      <c r="E34" s="254"/>
      <c r="F34" s="254"/>
      <c r="G34" s="254"/>
      <c r="H34" s="254"/>
    </row>
    <row r="35" spans="1:8" x14ac:dyDescent="0.35">
      <c r="C35" s="254"/>
      <c r="D35" s="254"/>
      <c r="E35" s="254"/>
      <c r="F35" s="254"/>
      <c r="G35" s="254"/>
      <c r="H35" s="254"/>
    </row>
    <row r="37" spans="1:8" ht="15.5" x14ac:dyDescent="0.35">
      <c r="A37" s="252" t="s">
        <v>72</v>
      </c>
      <c r="B37" s="252"/>
      <c r="C37" s="253"/>
      <c r="D37" s="253"/>
      <c r="E37" s="253"/>
      <c r="F37" s="253"/>
      <c r="G37" s="253"/>
      <c r="H37" s="253"/>
    </row>
    <row r="38" spans="1:8" x14ac:dyDescent="0.35">
      <c r="C38" s="254"/>
      <c r="D38" s="254"/>
      <c r="E38" s="254"/>
      <c r="F38" s="254"/>
      <c r="G38" s="254"/>
      <c r="H38" s="254"/>
    </row>
    <row r="39" spans="1:8" x14ac:dyDescent="0.35">
      <c r="C39" s="254"/>
      <c r="D39" s="254"/>
      <c r="E39" s="254"/>
      <c r="F39" s="254"/>
      <c r="G39" s="254"/>
      <c r="H39" s="254"/>
    </row>
    <row r="40" spans="1:8" x14ac:dyDescent="0.35">
      <c r="C40" s="254"/>
      <c r="D40" s="254"/>
      <c r="E40" s="254"/>
      <c r="F40" s="254"/>
      <c r="G40" s="254"/>
      <c r="H40" s="254"/>
    </row>
    <row r="41" spans="1:8" x14ac:dyDescent="0.35">
      <c r="C41" s="254"/>
      <c r="D41" s="254"/>
      <c r="E41" s="254"/>
      <c r="F41" s="254"/>
      <c r="G41" s="254"/>
      <c r="H41" s="254"/>
    </row>
    <row r="42" spans="1:8" x14ac:dyDescent="0.35">
      <c r="C42" s="254"/>
      <c r="D42" s="254"/>
      <c r="E42" s="254"/>
      <c r="F42" s="254"/>
      <c r="G42" s="254"/>
      <c r="H42" s="254"/>
    </row>
    <row r="43" spans="1:8" x14ac:dyDescent="0.35">
      <c r="C43" s="254"/>
      <c r="D43" s="254"/>
      <c r="E43" s="254"/>
      <c r="F43" s="254"/>
      <c r="G43" s="254"/>
      <c r="H43" s="254"/>
    </row>
  </sheetData>
  <sheetProtection formatCells="0" formatColumns="0" formatRows="0" insertColumns="0" insertRows="0" insertHyperlinks="0" deleteColumns="0" deleteRows="0" sort="0" autoFilter="0" pivotTables="0"/>
  <mergeCells count="19">
    <mergeCell ref="A1:H1"/>
    <mergeCell ref="A29:B29"/>
    <mergeCell ref="C29:H29"/>
    <mergeCell ref="C30:H30"/>
    <mergeCell ref="C2:F2"/>
    <mergeCell ref="H2:I2"/>
    <mergeCell ref="C31:H31"/>
    <mergeCell ref="C32:H32"/>
    <mergeCell ref="C33:H33"/>
    <mergeCell ref="C34:H34"/>
    <mergeCell ref="C35:H35"/>
    <mergeCell ref="C41:H41"/>
    <mergeCell ref="C42:H42"/>
    <mergeCell ref="C43:H43"/>
    <mergeCell ref="A37:B37"/>
    <mergeCell ref="C37:H37"/>
    <mergeCell ref="C38:H38"/>
    <mergeCell ref="C39:H39"/>
    <mergeCell ref="C40:H40"/>
  </mergeCells>
  <hyperlinks>
    <hyperlink ref="H2" location="'ТИТУЛ'!A1" display="'ТИТУЛ'!A1" xr:uid="{7400A948-5FD5-4437-81B3-034C2C3C3C30}"/>
    <hyperlink ref="H2:I2" location="Оглавление!A1" display="ОГЛАВЛЕНИЕ" xr:uid="{4C7FBAB5-5664-44B7-BC60-98D6BF55435F}"/>
  </hyperlinks>
  <pageMargins left="0.7" right="0.7" top="0.75" bottom="0.75" header="0.3" footer="0.3"/>
  <pageSetup paperSize="9" scale="64" orientation="portrait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2E9B-5D34-45EC-A783-052B7F624B63}">
  <sheetPr codeName="Лист21">
    <tabColor rgb="FF00B0F0"/>
    <pageSetUpPr fitToPage="1"/>
  </sheetPr>
  <dimension ref="A1:AN45"/>
  <sheetViews>
    <sheetView view="pageLayout" zoomScale="55" zoomScaleNormal="55" zoomScalePageLayoutView="55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30" style="1" customWidth="1"/>
    <col min="3" max="3" width="11.26953125" style="1" customWidth="1"/>
    <col min="4" max="4" width="10.54296875" style="1" customWidth="1"/>
    <col min="5" max="16384" width="9.1796875" style="1"/>
  </cols>
  <sheetData>
    <row r="1" spans="1:40" ht="17.5" x14ac:dyDescent="0.35">
      <c r="A1" s="224" t="s">
        <v>283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</row>
    <row r="2" spans="1:40" ht="17.5" x14ac:dyDescent="0.35">
      <c r="A2" s="86"/>
      <c r="AK2" s="242" t="s">
        <v>363</v>
      </c>
      <c r="AL2" s="242"/>
    </row>
    <row r="3" spans="1:40" ht="17.5" x14ac:dyDescent="0.35">
      <c r="A3" s="30" t="s">
        <v>303</v>
      </c>
    </row>
    <row r="4" spans="1:40" ht="18.5" thickBot="1" x14ac:dyDescent="0.4">
      <c r="A4" s="87"/>
    </row>
    <row r="5" spans="1:40" x14ac:dyDescent="0.35">
      <c r="A5" s="225" t="s">
        <v>12</v>
      </c>
      <c r="B5" s="225" t="s">
        <v>13</v>
      </c>
      <c r="C5" s="276" t="s">
        <v>284</v>
      </c>
      <c r="D5" s="269"/>
      <c r="E5" s="331" t="s">
        <v>285</v>
      </c>
      <c r="F5" s="331"/>
      <c r="G5" s="331" t="s">
        <v>286</v>
      </c>
      <c r="H5" s="331"/>
      <c r="I5" s="233" t="s">
        <v>287</v>
      </c>
      <c r="J5" s="236"/>
      <c r="K5" s="232" t="s">
        <v>288</v>
      </c>
      <c r="L5" s="233"/>
      <c r="M5" s="232" t="s">
        <v>289</v>
      </c>
      <c r="N5" s="236"/>
      <c r="O5" s="233" t="s">
        <v>290</v>
      </c>
      <c r="P5" s="236"/>
      <c r="Q5" s="232" t="s">
        <v>291</v>
      </c>
      <c r="R5" s="236"/>
      <c r="S5" s="232" t="s">
        <v>292</v>
      </c>
      <c r="T5" s="236"/>
      <c r="U5" s="232" t="s">
        <v>293</v>
      </c>
      <c r="V5" s="236"/>
      <c r="W5" s="232" t="s">
        <v>294</v>
      </c>
      <c r="X5" s="236"/>
      <c r="Y5" s="232" t="s">
        <v>295</v>
      </c>
      <c r="Z5" s="236"/>
      <c r="AA5" s="232" t="s">
        <v>296</v>
      </c>
      <c r="AB5" s="236"/>
      <c r="AC5" s="232" t="s">
        <v>297</v>
      </c>
      <c r="AD5" s="236"/>
      <c r="AE5" s="232" t="s">
        <v>298</v>
      </c>
      <c r="AF5" s="236"/>
      <c r="AG5" s="232" t="s">
        <v>299</v>
      </c>
      <c r="AH5" s="236"/>
      <c r="AI5" s="331" t="s">
        <v>300</v>
      </c>
      <c r="AJ5" s="331"/>
      <c r="AK5" s="331" t="s">
        <v>301</v>
      </c>
      <c r="AL5" s="331"/>
      <c r="AM5" s="238" t="s">
        <v>30</v>
      </c>
      <c r="AN5" s="239"/>
    </row>
    <row r="6" spans="1:40" ht="156.75" customHeight="1" thickBot="1" x14ac:dyDescent="0.4">
      <c r="A6" s="226"/>
      <c r="B6" s="226"/>
      <c r="C6" s="277"/>
      <c r="D6" s="271"/>
      <c r="E6" s="332"/>
      <c r="F6" s="332"/>
      <c r="G6" s="332"/>
      <c r="H6" s="332"/>
      <c r="I6" s="235"/>
      <c r="J6" s="237"/>
      <c r="K6" s="234"/>
      <c r="L6" s="235"/>
      <c r="M6" s="234"/>
      <c r="N6" s="237"/>
      <c r="O6" s="235"/>
      <c r="P6" s="237"/>
      <c r="Q6" s="234"/>
      <c r="R6" s="237"/>
      <c r="S6" s="234"/>
      <c r="T6" s="237"/>
      <c r="U6" s="234"/>
      <c r="V6" s="237"/>
      <c r="W6" s="234"/>
      <c r="X6" s="237"/>
      <c r="Y6" s="234"/>
      <c r="Z6" s="237"/>
      <c r="AA6" s="234"/>
      <c r="AB6" s="237"/>
      <c r="AC6" s="234"/>
      <c r="AD6" s="237"/>
      <c r="AE6" s="234"/>
      <c r="AF6" s="237"/>
      <c r="AG6" s="234"/>
      <c r="AH6" s="237"/>
      <c r="AI6" s="332"/>
      <c r="AJ6" s="332"/>
      <c r="AK6" s="332"/>
      <c r="AL6" s="332"/>
      <c r="AM6" s="240"/>
      <c r="AN6" s="241"/>
    </row>
    <row r="7" spans="1:40" ht="16" thickBot="1" x14ac:dyDescent="0.4">
      <c r="A7" s="227"/>
      <c r="B7" s="227"/>
      <c r="C7" s="65" t="s">
        <v>31</v>
      </c>
      <c r="D7" s="65" t="s">
        <v>32</v>
      </c>
      <c r="E7" s="65" t="s">
        <v>31</v>
      </c>
      <c r="F7" s="65" t="s">
        <v>32</v>
      </c>
      <c r="G7" s="65" t="s">
        <v>31</v>
      </c>
      <c r="H7" s="65" t="s">
        <v>32</v>
      </c>
      <c r="I7" s="65" t="s">
        <v>31</v>
      </c>
      <c r="J7" s="65" t="s">
        <v>32</v>
      </c>
      <c r="K7" s="65" t="s">
        <v>31</v>
      </c>
      <c r="L7" s="65" t="s">
        <v>32</v>
      </c>
      <c r="M7" s="65" t="s">
        <v>31</v>
      </c>
      <c r="N7" s="65" t="s">
        <v>32</v>
      </c>
      <c r="O7" s="65" t="s">
        <v>31</v>
      </c>
      <c r="P7" s="65" t="s">
        <v>32</v>
      </c>
      <c r="Q7" s="65" t="s">
        <v>31</v>
      </c>
      <c r="R7" s="65" t="s">
        <v>32</v>
      </c>
      <c r="S7" s="65" t="s">
        <v>31</v>
      </c>
      <c r="T7" s="65" t="s">
        <v>32</v>
      </c>
      <c r="U7" s="65" t="s">
        <v>31</v>
      </c>
      <c r="V7" s="65" t="s">
        <v>32</v>
      </c>
      <c r="W7" s="65" t="s">
        <v>31</v>
      </c>
      <c r="X7" s="65" t="s">
        <v>32</v>
      </c>
      <c r="Y7" s="65" t="s">
        <v>31</v>
      </c>
      <c r="Z7" s="65" t="s">
        <v>32</v>
      </c>
      <c r="AA7" s="65" t="s">
        <v>302</v>
      </c>
      <c r="AB7" s="65" t="s">
        <v>32</v>
      </c>
      <c r="AC7" s="65" t="s">
        <v>31</v>
      </c>
      <c r="AD7" s="65" t="s">
        <v>32</v>
      </c>
      <c r="AE7" s="65" t="s">
        <v>31</v>
      </c>
      <c r="AF7" s="65" t="s">
        <v>32</v>
      </c>
      <c r="AG7" s="65" t="s">
        <v>31</v>
      </c>
      <c r="AH7" s="65" t="s">
        <v>32</v>
      </c>
      <c r="AI7" s="65" t="s">
        <v>31</v>
      </c>
      <c r="AJ7" s="65" t="s">
        <v>32</v>
      </c>
      <c r="AK7" s="65" t="s">
        <v>31</v>
      </c>
      <c r="AL7" s="65" t="s">
        <v>32</v>
      </c>
      <c r="AM7" s="88" t="s">
        <v>31</v>
      </c>
      <c r="AN7" s="88" t="s">
        <v>32</v>
      </c>
    </row>
    <row r="8" spans="1:40" ht="16" thickBot="1" x14ac:dyDescent="0.4">
      <c r="A8" s="66">
        <v>1</v>
      </c>
      <c r="B8" s="67" t="s">
        <v>33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44">
        <f>(C8+E8+G8+I8+K8+M8+O8+Q8+S8+U8+W8+Y8+AA8+AC8+AE8+AG8+AI8+AK8)/18</f>
        <v>0</v>
      </c>
      <c r="AN8" s="144">
        <f>(D8+F8+H8+J8+L8+N8+P8+R8+T8+V8+X8+Z8+AB8+AD8+AF8+AH8+AJ8+AL8)/18</f>
        <v>0</v>
      </c>
    </row>
    <row r="9" spans="1:40" ht="16" thickBot="1" x14ac:dyDescent="0.4">
      <c r="A9" s="66">
        <v>2</v>
      </c>
      <c r="B9" s="67" t="s">
        <v>34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44">
        <f t="shared" ref="AM9:AN32" si="0">(C9+E9+G9+I9+K9+M9+O9+Q9+S9+U9+W9+Y9+AA9+AC9+AE9+AG9+AI9+AK9)/18</f>
        <v>0</v>
      </c>
      <c r="AN9" s="144">
        <f t="shared" si="0"/>
        <v>0</v>
      </c>
    </row>
    <row r="10" spans="1:40" ht="16.5" customHeight="1" thickBot="1" x14ac:dyDescent="0.4">
      <c r="A10" s="66">
        <v>3</v>
      </c>
      <c r="B10" s="67" t="s">
        <v>35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44">
        <f t="shared" si="0"/>
        <v>0</v>
      </c>
      <c r="AN10" s="144">
        <f t="shared" si="0"/>
        <v>0</v>
      </c>
    </row>
    <row r="11" spans="1:40" ht="16" thickBot="1" x14ac:dyDescent="0.4">
      <c r="A11" s="66">
        <v>4</v>
      </c>
      <c r="B11" s="67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44">
        <f t="shared" si="0"/>
        <v>0</v>
      </c>
      <c r="AN11" s="144">
        <f t="shared" si="0"/>
        <v>0</v>
      </c>
    </row>
    <row r="12" spans="1:40" ht="16" thickBot="1" x14ac:dyDescent="0.4">
      <c r="A12" s="66">
        <v>5</v>
      </c>
      <c r="B12" s="67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44">
        <f t="shared" si="0"/>
        <v>0</v>
      </c>
      <c r="AN12" s="144">
        <f t="shared" si="0"/>
        <v>0</v>
      </c>
    </row>
    <row r="13" spans="1:40" ht="16" thickBot="1" x14ac:dyDescent="0.4">
      <c r="A13" s="66">
        <v>6</v>
      </c>
      <c r="B13" s="67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44">
        <f t="shared" si="0"/>
        <v>0</v>
      </c>
      <c r="AN13" s="144">
        <f t="shared" si="0"/>
        <v>0</v>
      </c>
    </row>
    <row r="14" spans="1:40" ht="16" thickBot="1" x14ac:dyDescent="0.4">
      <c r="A14" s="66">
        <v>7</v>
      </c>
      <c r="B14" s="67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44">
        <f t="shared" si="0"/>
        <v>0</v>
      </c>
      <c r="AN14" s="144">
        <f t="shared" si="0"/>
        <v>0</v>
      </c>
    </row>
    <row r="15" spans="1:40" ht="16" thickBot="1" x14ac:dyDescent="0.4">
      <c r="A15" s="66">
        <v>8</v>
      </c>
      <c r="B15" s="67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44">
        <f t="shared" si="0"/>
        <v>0</v>
      </c>
      <c r="AN15" s="144">
        <f t="shared" si="0"/>
        <v>0</v>
      </c>
    </row>
    <row r="16" spans="1:40" ht="16" thickBot="1" x14ac:dyDescent="0.4">
      <c r="A16" s="66">
        <v>9</v>
      </c>
      <c r="B16" s="67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44">
        <f t="shared" si="0"/>
        <v>0</v>
      </c>
      <c r="AN16" s="144">
        <f t="shared" si="0"/>
        <v>0</v>
      </c>
    </row>
    <row r="17" spans="1:40" ht="16" thickBot="1" x14ac:dyDescent="0.4">
      <c r="A17" s="66">
        <v>10</v>
      </c>
      <c r="B17" s="67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44">
        <f t="shared" si="0"/>
        <v>0</v>
      </c>
      <c r="AN17" s="144">
        <f t="shared" si="0"/>
        <v>0</v>
      </c>
    </row>
    <row r="18" spans="1:40" ht="16" thickBot="1" x14ac:dyDescent="0.4">
      <c r="A18" s="66">
        <v>11</v>
      </c>
      <c r="B18" s="67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44">
        <f t="shared" si="0"/>
        <v>0</v>
      </c>
      <c r="AN18" s="144">
        <f t="shared" si="0"/>
        <v>0</v>
      </c>
    </row>
    <row r="19" spans="1:40" ht="16" thickBot="1" x14ac:dyDescent="0.4">
      <c r="A19" s="66">
        <v>12</v>
      </c>
      <c r="B19" s="67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44">
        <f t="shared" si="0"/>
        <v>0</v>
      </c>
      <c r="AN19" s="144">
        <f t="shared" si="0"/>
        <v>0</v>
      </c>
    </row>
    <row r="20" spans="1:40" ht="16" thickBot="1" x14ac:dyDescent="0.4">
      <c r="A20" s="66">
        <v>13</v>
      </c>
      <c r="B20" s="67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44">
        <f t="shared" si="0"/>
        <v>0</v>
      </c>
      <c r="AN20" s="144">
        <f t="shared" si="0"/>
        <v>0</v>
      </c>
    </row>
    <row r="21" spans="1:40" ht="16" thickBot="1" x14ac:dyDescent="0.4">
      <c r="A21" s="66">
        <v>14</v>
      </c>
      <c r="B21" s="67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44">
        <f t="shared" si="0"/>
        <v>0</v>
      </c>
      <c r="AN21" s="144">
        <f t="shared" si="0"/>
        <v>0</v>
      </c>
    </row>
    <row r="22" spans="1:40" ht="16" thickBot="1" x14ac:dyDescent="0.4">
      <c r="A22" s="66">
        <v>15</v>
      </c>
      <c r="B22" s="67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44">
        <f t="shared" si="0"/>
        <v>0</v>
      </c>
      <c r="AN22" s="144">
        <f t="shared" si="0"/>
        <v>0</v>
      </c>
    </row>
    <row r="23" spans="1:40" ht="16" thickBot="1" x14ac:dyDescent="0.4">
      <c r="A23" s="66">
        <v>16</v>
      </c>
      <c r="B23" s="67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44">
        <f t="shared" si="0"/>
        <v>0</v>
      </c>
      <c r="AN23" s="144">
        <f t="shared" si="0"/>
        <v>0</v>
      </c>
    </row>
    <row r="24" spans="1:40" ht="16" thickBot="1" x14ac:dyDescent="0.4">
      <c r="A24" s="66">
        <v>17</v>
      </c>
      <c r="B24" s="67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44">
        <f t="shared" si="0"/>
        <v>0</v>
      </c>
      <c r="AN24" s="144">
        <f t="shared" si="0"/>
        <v>0</v>
      </c>
    </row>
    <row r="25" spans="1:40" ht="16" thickBot="1" x14ac:dyDescent="0.4">
      <c r="A25" s="66">
        <v>18</v>
      </c>
      <c r="B25" s="67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44">
        <f t="shared" si="0"/>
        <v>0</v>
      </c>
      <c r="AN25" s="144">
        <f t="shared" si="0"/>
        <v>0</v>
      </c>
    </row>
    <row r="26" spans="1:40" ht="16" thickBot="1" x14ac:dyDescent="0.4">
      <c r="A26" s="66">
        <v>19</v>
      </c>
      <c r="B26" s="67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44">
        <f t="shared" si="0"/>
        <v>0</v>
      </c>
      <c r="AN26" s="144">
        <f t="shared" si="0"/>
        <v>0</v>
      </c>
    </row>
    <row r="27" spans="1:40" ht="16" thickBot="1" x14ac:dyDescent="0.4">
      <c r="A27" s="66">
        <v>20</v>
      </c>
      <c r="B27" s="67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44">
        <f t="shared" si="0"/>
        <v>0</v>
      </c>
      <c r="AN27" s="144">
        <f t="shared" si="0"/>
        <v>0</v>
      </c>
    </row>
    <row r="28" spans="1:40" ht="16" thickBot="1" x14ac:dyDescent="0.4">
      <c r="A28" s="66">
        <v>21</v>
      </c>
      <c r="B28" s="67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44">
        <f t="shared" si="0"/>
        <v>0</v>
      </c>
      <c r="AN28" s="144">
        <f t="shared" si="0"/>
        <v>0</v>
      </c>
    </row>
    <row r="29" spans="1:40" ht="16" thickBot="1" x14ac:dyDescent="0.4">
      <c r="A29" s="66">
        <v>22</v>
      </c>
      <c r="B29" s="67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44">
        <f t="shared" si="0"/>
        <v>0</v>
      </c>
      <c r="AN29" s="144">
        <f t="shared" si="0"/>
        <v>0</v>
      </c>
    </row>
    <row r="30" spans="1:40" ht="16" thickBot="1" x14ac:dyDescent="0.4">
      <c r="A30" s="66">
        <v>23</v>
      </c>
      <c r="B30" s="67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44">
        <f t="shared" si="0"/>
        <v>0</v>
      </c>
      <c r="AN30" s="144">
        <f t="shared" si="0"/>
        <v>0</v>
      </c>
    </row>
    <row r="31" spans="1:40" ht="16" thickBot="1" x14ac:dyDescent="0.4">
      <c r="A31" s="66">
        <v>24</v>
      </c>
      <c r="B31" s="67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44">
        <f t="shared" si="0"/>
        <v>0</v>
      </c>
      <c r="AN31" s="144">
        <f t="shared" si="0"/>
        <v>0</v>
      </c>
    </row>
    <row r="32" spans="1:40" s="17" customFormat="1" ht="16" thickBot="1" x14ac:dyDescent="0.4">
      <c r="A32" s="23"/>
      <c r="B32" s="61" t="s">
        <v>36</v>
      </c>
      <c r="C32" s="142">
        <f>(C8+C9+C10+C11+C12+C13+C14+C15+C16+C17+C18+C19+C20+C21+C22+C23+C24+C25+C26+C27+C28+C29+C30+C31)/COUNTA($B$8:$B$31)</f>
        <v>0</v>
      </c>
      <c r="D32" s="142">
        <f t="shared" ref="D32:AL32" si="1">(D8+D9+D10+D11+D12+D13+D14+D15+D16+D17+D18+D19+D20+D21+D22+D23+D24+D25+D26+D27+D28+D29+D30+D31)/COUNTA($B$8:$B$31)</f>
        <v>0</v>
      </c>
      <c r="E32" s="142">
        <f t="shared" si="1"/>
        <v>0</v>
      </c>
      <c r="F32" s="142">
        <f t="shared" si="1"/>
        <v>0</v>
      </c>
      <c r="G32" s="142">
        <f t="shared" si="1"/>
        <v>0</v>
      </c>
      <c r="H32" s="142">
        <f t="shared" si="1"/>
        <v>0</v>
      </c>
      <c r="I32" s="142">
        <f t="shared" si="1"/>
        <v>0</v>
      </c>
      <c r="J32" s="142">
        <f t="shared" si="1"/>
        <v>0</v>
      </c>
      <c r="K32" s="142">
        <f t="shared" si="1"/>
        <v>0</v>
      </c>
      <c r="L32" s="142">
        <f t="shared" si="1"/>
        <v>0</v>
      </c>
      <c r="M32" s="142">
        <f t="shared" si="1"/>
        <v>0</v>
      </c>
      <c r="N32" s="142">
        <f t="shared" si="1"/>
        <v>0</v>
      </c>
      <c r="O32" s="142">
        <f t="shared" si="1"/>
        <v>0</v>
      </c>
      <c r="P32" s="142">
        <f t="shared" si="1"/>
        <v>0</v>
      </c>
      <c r="Q32" s="142">
        <f t="shared" si="1"/>
        <v>0</v>
      </c>
      <c r="R32" s="142">
        <f t="shared" si="1"/>
        <v>0</v>
      </c>
      <c r="S32" s="142">
        <f t="shared" si="1"/>
        <v>0</v>
      </c>
      <c r="T32" s="142">
        <f t="shared" si="1"/>
        <v>0</v>
      </c>
      <c r="U32" s="142">
        <f t="shared" si="1"/>
        <v>0</v>
      </c>
      <c r="V32" s="142">
        <f t="shared" si="1"/>
        <v>0</v>
      </c>
      <c r="W32" s="142">
        <f t="shared" si="1"/>
        <v>0</v>
      </c>
      <c r="X32" s="142">
        <f t="shared" si="1"/>
        <v>0</v>
      </c>
      <c r="Y32" s="142">
        <f t="shared" si="1"/>
        <v>0</v>
      </c>
      <c r="Z32" s="142">
        <f t="shared" si="1"/>
        <v>0</v>
      </c>
      <c r="AA32" s="142">
        <f t="shared" si="1"/>
        <v>0</v>
      </c>
      <c r="AB32" s="142">
        <f t="shared" si="1"/>
        <v>0</v>
      </c>
      <c r="AC32" s="142">
        <f t="shared" si="1"/>
        <v>0</v>
      </c>
      <c r="AD32" s="142">
        <f t="shared" si="1"/>
        <v>0</v>
      </c>
      <c r="AE32" s="142">
        <f t="shared" si="1"/>
        <v>0</v>
      </c>
      <c r="AF32" s="142">
        <f t="shared" si="1"/>
        <v>0</v>
      </c>
      <c r="AG32" s="142">
        <f t="shared" si="1"/>
        <v>0</v>
      </c>
      <c r="AH32" s="142">
        <f t="shared" si="1"/>
        <v>0</v>
      </c>
      <c r="AI32" s="142">
        <f t="shared" si="1"/>
        <v>0</v>
      </c>
      <c r="AJ32" s="142">
        <f t="shared" si="1"/>
        <v>0</v>
      </c>
      <c r="AK32" s="142">
        <f t="shared" si="1"/>
        <v>0</v>
      </c>
      <c r="AL32" s="142">
        <f t="shared" si="1"/>
        <v>0</v>
      </c>
      <c r="AM32" s="143">
        <f t="shared" si="0"/>
        <v>0</v>
      </c>
      <c r="AN32" s="143">
        <f t="shared" si="0"/>
        <v>0</v>
      </c>
    </row>
    <row r="36" spans="2:6" ht="15.5" x14ac:dyDescent="0.35">
      <c r="B36" s="48" t="s">
        <v>37</v>
      </c>
      <c r="C36" s="74"/>
      <c r="D36" s="74"/>
      <c r="E36" s="74"/>
      <c r="F36" s="74"/>
    </row>
    <row r="37" spans="2:6" ht="30" x14ac:dyDescent="0.35">
      <c r="B37" s="50"/>
      <c r="C37" s="72" t="s">
        <v>38</v>
      </c>
      <c r="D37" s="72" t="s">
        <v>39</v>
      </c>
      <c r="E37" s="72" t="s">
        <v>40</v>
      </c>
      <c r="F37" s="72" t="s">
        <v>41</v>
      </c>
    </row>
    <row r="38" spans="2:6" ht="15.5" x14ac:dyDescent="0.35">
      <c r="B38" s="52" t="s">
        <v>42</v>
      </c>
      <c r="C38" s="107">
        <f>COUNTA(B8:B31)</f>
        <v>3</v>
      </c>
      <c r="D38" s="107">
        <f>COUNTIF(AM8:AM31,"&gt;=3,8")</f>
        <v>0</v>
      </c>
      <c r="E38" s="107">
        <f>COUNTIFS(AM8:AM31,"&lt;3,7",AM8:AM31,"&gt;=2,3")</f>
        <v>0</v>
      </c>
      <c r="F38" s="107">
        <f>COUNTIFS(AM8:AM31,"&lt;2,2",AM8:AM31,"&gt;0")</f>
        <v>0</v>
      </c>
    </row>
    <row r="39" spans="2:6" ht="15.5" x14ac:dyDescent="0.35">
      <c r="B39" s="52" t="s">
        <v>43</v>
      </c>
      <c r="C39" s="107">
        <v>100</v>
      </c>
      <c r="D39" s="107">
        <f>D38*C39/C38</f>
        <v>0</v>
      </c>
      <c r="E39" s="108">
        <f>E38*C39/C38</f>
        <v>0</v>
      </c>
      <c r="F39" s="108">
        <f>F38*C39/C38</f>
        <v>0</v>
      </c>
    </row>
    <row r="40" spans="2:6" ht="15.5" x14ac:dyDescent="0.35">
      <c r="B40" s="53"/>
      <c r="C40" s="74"/>
      <c r="D40" s="74"/>
      <c r="E40" s="74"/>
      <c r="F40" s="74"/>
    </row>
    <row r="41" spans="2:6" ht="15.5" x14ac:dyDescent="0.35">
      <c r="B41" s="53"/>
      <c r="C41" s="74"/>
      <c r="D41" s="74"/>
      <c r="E41" s="74"/>
      <c r="F41" s="74"/>
    </row>
    <row r="42" spans="2:6" ht="15.5" x14ac:dyDescent="0.35">
      <c r="B42" s="48" t="s">
        <v>44</v>
      </c>
      <c r="C42" s="74"/>
      <c r="D42" s="74"/>
      <c r="E42" s="74"/>
      <c r="F42" s="74"/>
    </row>
    <row r="43" spans="2:6" ht="30" x14ac:dyDescent="0.35">
      <c r="B43" s="50"/>
      <c r="C43" s="75" t="s">
        <v>38</v>
      </c>
      <c r="D43" s="72" t="s">
        <v>39</v>
      </c>
      <c r="E43" s="72" t="s">
        <v>40</v>
      </c>
      <c r="F43" s="72" t="s">
        <v>41</v>
      </c>
    </row>
    <row r="44" spans="2:6" ht="15.5" x14ac:dyDescent="0.35">
      <c r="B44" s="52" t="s">
        <v>42</v>
      </c>
      <c r="C44" s="107">
        <f>COUNTA(B8:B31)</f>
        <v>3</v>
      </c>
      <c r="D44" s="107">
        <f>COUNTIF(AN8:AN31,"&gt;=3,8")</f>
        <v>0</v>
      </c>
      <c r="E44" s="107">
        <f>COUNTIFS(AN8:AN31,"&lt;3,7",AN8:AN31,"&gt;=2,3")</f>
        <v>0</v>
      </c>
      <c r="F44" s="107">
        <f>COUNTIFS(AN8:AN31,"&lt;2,2",AN8:AN31,"&gt;0")</f>
        <v>0</v>
      </c>
    </row>
    <row r="45" spans="2:6" ht="15.5" x14ac:dyDescent="0.35">
      <c r="B45" s="52" t="s">
        <v>43</v>
      </c>
      <c r="C45" s="107">
        <v>100</v>
      </c>
      <c r="D45" s="108">
        <f>D44*C45/C44</f>
        <v>0</v>
      </c>
      <c r="E45" s="108">
        <f>E44*C45/C44</f>
        <v>0</v>
      </c>
      <c r="F45" s="108">
        <f>F44*C45/C44</f>
        <v>0</v>
      </c>
    </row>
  </sheetData>
  <sheetProtection algorithmName="SHA-512" hashValue="xDqxpGnbi7Xmbuqhotey6UhNM/eMB7sjSRglfD4J6LLNwN2irAOb0yCe/9I14Hr8FLSgKuN+9LOvyLJvlAItjA==" saltValue="hJdmTU5lv83hJqKH6x9PeA==" spinCount="100000" sheet="1" formatCells="0" formatColumns="0" formatRows="0" insertColumns="0" insertRows="0" insertHyperlinks="0" deleteColumns="0" deleteRows="0" sort="0" autoFilter="0" pivotTables="0"/>
  <mergeCells count="23">
    <mergeCell ref="AA5:AB6"/>
    <mergeCell ref="AK2:AL2"/>
    <mergeCell ref="AC5:AD6"/>
    <mergeCell ref="AE5:AF6"/>
    <mergeCell ref="AG5:AH6"/>
    <mergeCell ref="AI5:AJ6"/>
    <mergeCell ref="AK5:AL6"/>
    <mergeCell ref="A1:AN1"/>
    <mergeCell ref="A5:A7"/>
    <mergeCell ref="B5:B7"/>
    <mergeCell ref="C5:D6"/>
    <mergeCell ref="E5:F6"/>
    <mergeCell ref="G5:H6"/>
    <mergeCell ref="I5:J6"/>
    <mergeCell ref="K5:L6"/>
    <mergeCell ref="M5:N6"/>
    <mergeCell ref="O5:P6"/>
    <mergeCell ref="AM5:AN6"/>
    <mergeCell ref="Q5:R6"/>
    <mergeCell ref="S5:T6"/>
    <mergeCell ref="U5:V6"/>
    <mergeCell ref="W5:X6"/>
    <mergeCell ref="Y5:Z6"/>
  </mergeCells>
  <hyperlinks>
    <hyperlink ref="AK2" location="'ТИТУЛ'!A1" display="'ТИТУЛ'!A1" xr:uid="{276C9E12-5B75-4D2D-86A1-9AE28D1E2DD1}"/>
    <hyperlink ref="AK2:AL2" location="Оглавление!A1" display="ОГЛАВЛЕНИЕ" xr:uid="{594FDB6F-8FBA-4AB6-85B4-43F869B05EF1}"/>
  </hyperlinks>
  <pageMargins left="0.7" right="0.7" top="0.75" bottom="0.75" header="0.3" footer="0.3"/>
  <pageSetup paperSize="9" scale="33" fitToHeight="0" orientation="landscape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C26E6-C73A-4788-B749-6F55372BFA27}">
  <sheetPr codeName="Лист22">
    <tabColor rgb="FF00B0F0"/>
    <pageSetUpPr fitToPage="1"/>
  </sheetPr>
  <dimension ref="A1:T42"/>
  <sheetViews>
    <sheetView view="pageLayout" zoomScale="55" zoomScaleNormal="100" zoomScalePageLayoutView="55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27.1796875" style="1" customWidth="1"/>
    <col min="3" max="5" width="9.1796875" style="1"/>
    <col min="6" max="6" width="10.26953125" style="1" customWidth="1"/>
    <col min="7" max="16384" width="9.1796875" style="1"/>
  </cols>
  <sheetData>
    <row r="1" spans="1:20" ht="15" x14ac:dyDescent="0.35">
      <c r="A1" s="95" t="s">
        <v>304</v>
      </c>
      <c r="R1" s="242" t="s">
        <v>363</v>
      </c>
      <c r="S1" s="242"/>
    </row>
    <row r="2" spans="1:20" ht="15" thickBot="1" x14ac:dyDescent="0.4"/>
    <row r="3" spans="1:20" ht="15" thickBot="1" x14ac:dyDescent="0.4">
      <c r="A3" s="225" t="s">
        <v>12</v>
      </c>
      <c r="B3" s="225" t="s">
        <v>13</v>
      </c>
      <c r="C3" s="232" t="s">
        <v>305</v>
      </c>
      <c r="D3" s="233"/>
      <c r="E3" s="331" t="s">
        <v>306</v>
      </c>
      <c r="F3" s="331"/>
      <c r="G3" s="331" t="s">
        <v>307</v>
      </c>
      <c r="H3" s="331"/>
      <c r="I3" s="268" t="s">
        <v>308</v>
      </c>
      <c r="J3" s="269"/>
      <c r="K3" s="232" t="s">
        <v>309</v>
      </c>
      <c r="L3" s="233"/>
      <c r="M3" s="232" t="s">
        <v>310</v>
      </c>
      <c r="N3" s="236"/>
      <c r="O3" s="233" t="s">
        <v>311</v>
      </c>
      <c r="P3" s="236"/>
      <c r="Q3" s="233" t="s">
        <v>312</v>
      </c>
      <c r="R3" s="236"/>
      <c r="S3" s="244" t="s">
        <v>30</v>
      </c>
      <c r="T3" s="244"/>
    </row>
    <row r="4" spans="1:20" ht="130.5" customHeight="1" thickBot="1" x14ac:dyDescent="0.4">
      <c r="A4" s="226"/>
      <c r="B4" s="226"/>
      <c r="C4" s="234"/>
      <c r="D4" s="235"/>
      <c r="E4" s="332"/>
      <c r="F4" s="332"/>
      <c r="G4" s="332"/>
      <c r="H4" s="332"/>
      <c r="I4" s="270"/>
      <c r="J4" s="271"/>
      <c r="K4" s="234"/>
      <c r="L4" s="235"/>
      <c r="M4" s="234"/>
      <c r="N4" s="237"/>
      <c r="O4" s="235"/>
      <c r="P4" s="237"/>
      <c r="Q4" s="235"/>
      <c r="R4" s="237"/>
      <c r="S4" s="244"/>
      <c r="T4" s="244"/>
    </row>
    <row r="5" spans="1:20" ht="16" thickBot="1" x14ac:dyDescent="0.4">
      <c r="A5" s="227"/>
      <c r="B5" s="227"/>
      <c r="C5" s="65" t="s">
        <v>31</v>
      </c>
      <c r="D5" s="65" t="s">
        <v>32</v>
      </c>
      <c r="E5" s="65" t="s">
        <v>31</v>
      </c>
      <c r="F5" s="65" t="s">
        <v>32</v>
      </c>
      <c r="G5" s="65" t="s">
        <v>31</v>
      </c>
      <c r="H5" s="65" t="s">
        <v>32</v>
      </c>
      <c r="I5" s="65" t="s">
        <v>31</v>
      </c>
      <c r="J5" s="65" t="s">
        <v>32</v>
      </c>
      <c r="K5" s="65" t="s">
        <v>31</v>
      </c>
      <c r="L5" s="65" t="s">
        <v>32</v>
      </c>
      <c r="M5" s="65" t="s">
        <v>31</v>
      </c>
      <c r="N5" s="65" t="s">
        <v>32</v>
      </c>
      <c r="O5" s="65" t="s">
        <v>31</v>
      </c>
      <c r="P5" s="65" t="s">
        <v>32</v>
      </c>
      <c r="Q5" s="65" t="s">
        <v>31</v>
      </c>
      <c r="R5" s="65" t="s">
        <v>32</v>
      </c>
      <c r="S5" s="76" t="s">
        <v>31</v>
      </c>
      <c r="T5" s="76" t="s">
        <v>32</v>
      </c>
    </row>
    <row r="6" spans="1:20" ht="16" thickBot="1" x14ac:dyDescent="0.4">
      <c r="A6" s="66">
        <v>1</v>
      </c>
      <c r="B6" s="67" t="s">
        <v>33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47"/>
      <c r="P6" s="147"/>
      <c r="Q6" s="147"/>
      <c r="R6" s="147"/>
      <c r="S6" s="146">
        <f>(C6+E6+G6+I6+K6+M6+O6+Q6)/8</f>
        <v>0</v>
      </c>
      <c r="T6" s="146">
        <f>(D6+F6+H6+J6+L6+N6+P6+R6)/8</f>
        <v>0</v>
      </c>
    </row>
    <row r="7" spans="1:20" ht="16" thickBot="1" x14ac:dyDescent="0.4">
      <c r="A7" s="66">
        <v>2</v>
      </c>
      <c r="B7" s="67" t="s">
        <v>34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47"/>
      <c r="P7" s="147"/>
      <c r="Q7" s="147"/>
      <c r="R7" s="147"/>
      <c r="S7" s="146">
        <f t="shared" ref="S7:T30" si="0">(C7+E7+G7+I7+K7+M7+O7+Q7)/8</f>
        <v>0</v>
      </c>
      <c r="T7" s="146">
        <f t="shared" si="0"/>
        <v>0</v>
      </c>
    </row>
    <row r="8" spans="1:20" ht="19.5" customHeight="1" thickBot="1" x14ac:dyDescent="0.4">
      <c r="A8" s="66">
        <v>3</v>
      </c>
      <c r="B8" s="67" t="s">
        <v>35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47"/>
      <c r="P8" s="147"/>
      <c r="Q8" s="147"/>
      <c r="R8" s="147"/>
      <c r="S8" s="146">
        <f t="shared" si="0"/>
        <v>0</v>
      </c>
      <c r="T8" s="146">
        <f t="shared" si="0"/>
        <v>0</v>
      </c>
    </row>
    <row r="9" spans="1:20" ht="16" thickBot="1" x14ac:dyDescent="0.4">
      <c r="A9" s="66">
        <v>4</v>
      </c>
      <c r="B9" s="67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47"/>
      <c r="P9" s="147"/>
      <c r="Q9" s="147"/>
      <c r="R9" s="147"/>
      <c r="S9" s="146">
        <f t="shared" si="0"/>
        <v>0</v>
      </c>
      <c r="T9" s="146">
        <f t="shared" si="0"/>
        <v>0</v>
      </c>
    </row>
    <row r="10" spans="1:20" ht="16" thickBot="1" x14ac:dyDescent="0.4">
      <c r="A10" s="66">
        <v>5</v>
      </c>
      <c r="B10" s="67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47"/>
      <c r="P10" s="147"/>
      <c r="Q10" s="147"/>
      <c r="R10" s="147"/>
      <c r="S10" s="146">
        <f t="shared" si="0"/>
        <v>0</v>
      </c>
      <c r="T10" s="146">
        <f t="shared" si="0"/>
        <v>0</v>
      </c>
    </row>
    <row r="11" spans="1:20" ht="16" thickBot="1" x14ac:dyDescent="0.4">
      <c r="A11" s="66">
        <v>6</v>
      </c>
      <c r="B11" s="67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47"/>
      <c r="P11" s="147"/>
      <c r="Q11" s="147"/>
      <c r="R11" s="147"/>
      <c r="S11" s="146">
        <f t="shared" si="0"/>
        <v>0</v>
      </c>
      <c r="T11" s="146">
        <f t="shared" si="0"/>
        <v>0</v>
      </c>
    </row>
    <row r="12" spans="1:20" ht="16" thickBot="1" x14ac:dyDescent="0.4">
      <c r="A12" s="66">
        <v>7</v>
      </c>
      <c r="B12" s="67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47"/>
      <c r="P12" s="147"/>
      <c r="Q12" s="147"/>
      <c r="R12" s="147"/>
      <c r="S12" s="146">
        <f t="shared" si="0"/>
        <v>0</v>
      </c>
      <c r="T12" s="146">
        <f t="shared" si="0"/>
        <v>0</v>
      </c>
    </row>
    <row r="13" spans="1:20" ht="16" thickBot="1" x14ac:dyDescent="0.4">
      <c r="A13" s="66">
        <v>8</v>
      </c>
      <c r="B13" s="67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47"/>
      <c r="P13" s="147"/>
      <c r="Q13" s="147"/>
      <c r="R13" s="147"/>
      <c r="S13" s="146">
        <f t="shared" si="0"/>
        <v>0</v>
      </c>
      <c r="T13" s="146">
        <f t="shared" si="0"/>
        <v>0</v>
      </c>
    </row>
    <row r="14" spans="1:20" ht="16" thickBot="1" x14ac:dyDescent="0.4">
      <c r="A14" s="66">
        <v>9</v>
      </c>
      <c r="B14" s="67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47"/>
      <c r="P14" s="147"/>
      <c r="Q14" s="147"/>
      <c r="R14" s="147"/>
      <c r="S14" s="146">
        <f t="shared" si="0"/>
        <v>0</v>
      </c>
      <c r="T14" s="146">
        <f t="shared" si="0"/>
        <v>0</v>
      </c>
    </row>
    <row r="15" spans="1:20" ht="16" thickBot="1" x14ac:dyDescent="0.4">
      <c r="A15" s="66">
        <v>10</v>
      </c>
      <c r="B15" s="67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47"/>
      <c r="P15" s="147"/>
      <c r="Q15" s="147"/>
      <c r="R15" s="147"/>
      <c r="S15" s="146">
        <f t="shared" si="0"/>
        <v>0</v>
      </c>
      <c r="T15" s="146">
        <f t="shared" si="0"/>
        <v>0</v>
      </c>
    </row>
    <row r="16" spans="1:20" ht="16" thickBot="1" x14ac:dyDescent="0.4">
      <c r="A16" s="66">
        <v>11</v>
      </c>
      <c r="B16" s="67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47"/>
      <c r="P16" s="147"/>
      <c r="Q16" s="147"/>
      <c r="R16" s="147"/>
      <c r="S16" s="146">
        <f t="shared" si="0"/>
        <v>0</v>
      </c>
      <c r="T16" s="146">
        <f t="shared" si="0"/>
        <v>0</v>
      </c>
    </row>
    <row r="17" spans="1:20" ht="16" thickBot="1" x14ac:dyDescent="0.4">
      <c r="A17" s="66">
        <v>12</v>
      </c>
      <c r="B17" s="67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47"/>
      <c r="P17" s="147"/>
      <c r="Q17" s="147"/>
      <c r="R17" s="147"/>
      <c r="S17" s="146">
        <f t="shared" si="0"/>
        <v>0</v>
      </c>
      <c r="T17" s="146">
        <f t="shared" si="0"/>
        <v>0</v>
      </c>
    </row>
    <row r="18" spans="1:20" ht="16" thickBot="1" x14ac:dyDescent="0.4">
      <c r="A18" s="66">
        <v>13</v>
      </c>
      <c r="B18" s="67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47"/>
      <c r="P18" s="147"/>
      <c r="Q18" s="147"/>
      <c r="R18" s="147"/>
      <c r="S18" s="146">
        <f t="shared" si="0"/>
        <v>0</v>
      </c>
      <c r="T18" s="146">
        <f t="shared" si="0"/>
        <v>0</v>
      </c>
    </row>
    <row r="19" spans="1:20" ht="16" thickBot="1" x14ac:dyDescent="0.4">
      <c r="A19" s="66">
        <v>14</v>
      </c>
      <c r="B19" s="67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47"/>
      <c r="P19" s="147"/>
      <c r="Q19" s="147"/>
      <c r="R19" s="147"/>
      <c r="S19" s="146">
        <f t="shared" si="0"/>
        <v>0</v>
      </c>
      <c r="T19" s="146">
        <f t="shared" si="0"/>
        <v>0</v>
      </c>
    </row>
    <row r="20" spans="1:20" ht="16" thickBot="1" x14ac:dyDescent="0.4">
      <c r="A20" s="66">
        <v>15</v>
      </c>
      <c r="B20" s="67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47"/>
      <c r="P20" s="147"/>
      <c r="Q20" s="147"/>
      <c r="R20" s="147"/>
      <c r="S20" s="146">
        <f t="shared" si="0"/>
        <v>0</v>
      </c>
      <c r="T20" s="146">
        <f t="shared" si="0"/>
        <v>0</v>
      </c>
    </row>
    <row r="21" spans="1:20" ht="16" thickBot="1" x14ac:dyDescent="0.4">
      <c r="A21" s="66">
        <v>16</v>
      </c>
      <c r="B21" s="67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47"/>
      <c r="P21" s="147"/>
      <c r="Q21" s="147"/>
      <c r="R21" s="147"/>
      <c r="S21" s="146">
        <f t="shared" si="0"/>
        <v>0</v>
      </c>
      <c r="T21" s="146">
        <f t="shared" si="0"/>
        <v>0</v>
      </c>
    </row>
    <row r="22" spans="1:20" ht="16" thickBot="1" x14ac:dyDescent="0.4">
      <c r="A22" s="66">
        <v>17</v>
      </c>
      <c r="B22" s="67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47"/>
      <c r="P22" s="147"/>
      <c r="Q22" s="147"/>
      <c r="R22" s="147"/>
      <c r="S22" s="146">
        <f t="shared" si="0"/>
        <v>0</v>
      </c>
      <c r="T22" s="146">
        <f t="shared" si="0"/>
        <v>0</v>
      </c>
    </row>
    <row r="23" spans="1:20" ht="16" thickBot="1" x14ac:dyDescent="0.4">
      <c r="A23" s="66">
        <v>18</v>
      </c>
      <c r="B23" s="67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47"/>
      <c r="P23" s="147"/>
      <c r="Q23" s="147"/>
      <c r="R23" s="147"/>
      <c r="S23" s="146">
        <f t="shared" si="0"/>
        <v>0</v>
      </c>
      <c r="T23" s="146">
        <f t="shared" si="0"/>
        <v>0</v>
      </c>
    </row>
    <row r="24" spans="1:20" ht="16" thickBot="1" x14ac:dyDescent="0.4">
      <c r="A24" s="66">
        <v>19</v>
      </c>
      <c r="B24" s="67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47"/>
      <c r="P24" s="147"/>
      <c r="Q24" s="147"/>
      <c r="R24" s="147"/>
      <c r="S24" s="146">
        <f t="shared" si="0"/>
        <v>0</v>
      </c>
      <c r="T24" s="146">
        <f t="shared" si="0"/>
        <v>0</v>
      </c>
    </row>
    <row r="25" spans="1:20" ht="16" thickBot="1" x14ac:dyDescent="0.4">
      <c r="A25" s="66">
        <v>20</v>
      </c>
      <c r="B25" s="67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47"/>
      <c r="P25" s="147"/>
      <c r="Q25" s="147"/>
      <c r="R25" s="147"/>
      <c r="S25" s="146">
        <f t="shared" si="0"/>
        <v>0</v>
      </c>
      <c r="T25" s="146">
        <f t="shared" si="0"/>
        <v>0</v>
      </c>
    </row>
    <row r="26" spans="1:20" ht="16" thickBot="1" x14ac:dyDescent="0.4">
      <c r="A26" s="66">
        <v>21</v>
      </c>
      <c r="B26" s="67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47"/>
      <c r="P26" s="147"/>
      <c r="Q26" s="147"/>
      <c r="R26" s="147"/>
      <c r="S26" s="146">
        <f t="shared" si="0"/>
        <v>0</v>
      </c>
      <c r="T26" s="146">
        <f t="shared" si="0"/>
        <v>0</v>
      </c>
    </row>
    <row r="27" spans="1:20" ht="16" thickBot="1" x14ac:dyDescent="0.4">
      <c r="A27" s="66">
        <v>22</v>
      </c>
      <c r="B27" s="67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47"/>
      <c r="P27" s="147"/>
      <c r="Q27" s="147"/>
      <c r="R27" s="147"/>
      <c r="S27" s="146">
        <f t="shared" si="0"/>
        <v>0</v>
      </c>
      <c r="T27" s="146">
        <f t="shared" si="0"/>
        <v>0</v>
      </c>
    </row>
    <row r="28" spans="1:20" ht="16" thickBot="1" x14ac:dyDescent="0.4">
      <c r="A28" s="66">
        <v>23</v>
      </c>
      <c r="B28" s="67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47"/>
      <c r="P28" s="147"/>
      <c r="Q28" s="147"/>
      <c r="R28" s="147"/>
      <c r="S28" s="146">
        <f t="shared" si="0"/>
        <v>0</v>
      </c>
      <c r="T28" s="146">
        <f t="shared" si="0"/>
        <v>0</v>
      </c>
    </row>
    <row r="29" spans="1:20" ht="16" thickBot="1" x14ac:dyDescent="0.4">
      <c r="A29" s="66">
        <v>24</v>
      </c>
      <c r="B29" s="67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47"/>
      <c r="P29" s="147"/>
      <c r="Q29" s="147"/>
      <c r="R29" s="147"/>
      <c r="S29" s="146">
        <f t="shared" si="0"/>
        <v>0</v>
      </c>
      <c r="T29" s="146">
        <f t="shared" si="0"/>
        <v>0</v>
      </c>
    </row>
    <row r="30" spans="1:20" s="17" customFormat="1" ht="16" thickBot="1" x14ac:dyDescent="0.4">
      <c r="A30" s="23"/>
      <c r="B30" s="56" t="s">
        <v>36</v>
      </c>
      <c r="C30" s="142">
        <f>(C6+C7+C8+C9+C10+C11+C12+C13+C14+C15+C16+C17+C18+C19+C20+C21+C22+C23+C24+C25+C26+C27+C28+C29)/COUNTA($B$6:$B$29)</f>
        <v>0</v>
      </c>
      <c r="D30" s="142">
        <f t="shared" ref="D30:R30" si="1">(D6+D7+D8+D9+D10+D11+D12+D13+D14+D15+D16+D17+D18+D19+D20+D21+D22+D23+D24+D25+D26+D27+D28+D29)/COUNTA($B$6:$B$29)</f>
        <v>0</v>
      </c>
      <c r="E30" s="142">
        <f t="shared" si="1"/>
        <v>0</v>
      </c>
      <c r="F30" s="142">
        <f t="shared" si="1"/>
        <v>0</v>
      </c>
      <c r="G30" s="142">
        <f t="shared" si="1"/>
        <v>0</v>
      </c>
      <c r="H30" s="142">
        <f t="shared" si="1"/>
        <v>0</v>
      </c>
      <c r="I30" s="142">
        <f t="shared" si="1"/>
        <v>0</v>
      </c>
      <c r="J30" s="142">
        <f t="shared" si="1"/>
        <v>0</v>
      </c>
      <c r="K30" s="142">
        <f t="shared" si="1"/>
        <v>0</v>
      </c>
      <c r="L30" s="142">
        <f t="shared" si="1"/>
        <v>0</v>
      </c>
      <c r="M30" s="142">
        <f t="shared" si="1"/>
        <v>0</v>
      </c>
      <c r="N30" s="142">
        <f t="shared" si="1"/>
        <v>0</v>
      </c>
      <c r="O30" s="142">
        <f t="shared" si="1"/>
        <v>0</v>
      </c>
      <c r="P30" s="142">
        <f t="shared" si="1"/>
        <v>0</v>
      </c>
      <c r="Q30" s="142">
        <f t="shared" si="1"/>
        <v>0</v>
      </c>
      <c r="R30" s="142">
        <f t="shared" si="1"/>
        <v>0</v>
      </c>
      <c r="S30" s="145">
        <f t="shared" si="0"/>
        <v>0</v>
      </c>
      <c r="T30" s="145">
        <f t="shared" si="0"/>
        <v>0</v>
      </c>
    </row>
    <row r="33" spans="2:6" ht="15" x14ac:dyDescent="0.35">
      <c r="B33" s="69" t="s">
        <v>37</v>
      </c>
      <c r="C33" s="70"/>
      <c r="D33" s="70"/>
      <c r="E33" s="70"/>
      <c r="F33" s="70"/>
    </row>
    <row r="34" spans="2:6" ht="30" x14ac:dyDescent="0.35">
      <c r="B34" s="71"/>
      <c r="C34" s="72" t="s">
        <v>38</v>
      </c>
      <c r="D34" s="72" t="s">
        <v>39</v>
      </c>
      <c r="E34" s="72" t="s">
        <v>40</v>
      </c>
      <c r="F34" s="72" t="s">
        <v>41</v>
      </c>
    </row>
    <row r="35" spans="2:6" ht="15.5" x14ac:dyDescent="0.35">
      <c r="B35" s="73" t="s">
        <v>42</v>
      </c>
      <c r="C35" s="107">
        <f>COUNTA(B6:B29)</f>
        <v>3</v>
      </c>
      <c r="D35" s="107">
        <f>COUNTIF(S6:S29,"&gt;=3,8")</f>
        <v>0</v>
      </c>
      <c r="E35" s="107">
        <f>COUNTIFS(S6:S29,"&lt;3,7",S6:S29,"&gt;=2,3")</f>
        <v>0</v>
      </c>
      <c r="F35" s="107">
        <f>COUNTIFS(S6:S29,"&lt;2,2",S6:S29,"&gt;0")</f>
        <v>0</v>
      </c>
    </row>
    <row r="36" spans="2:6" ht="15.5" x14ac:dyDescent="0.35">
      <c r="B36" s="73" t="s">
        <v>43</v>
      </c>
      <c r="C36" s="107">
        <v>100</v>
      </c>
      <c r="D36" s="107">
        <f>D35*C36/C35</f>
        <v>0</v>
      </c>
      <c r="E36" s="108">
        <f>E35*C36/C35</f>
        <v>0</v>
      </c>
      <c r="F36" s="108">
        <f>F35*C36/C35</f>
        <v>0</v>
      </c>
    </row>
    <row r="37" spans="2:6" ht="15.5" x14ac:dyDescent="0.35">
      <c r="B37" s="74"/>
      <c r="C37" s="70"/>
      <c r="D37" s="70"/>
      <c r="E37" s="70"/>
      <c r="F37" s="70"/>
    </row>
    <row r="38" spans="2:6" ht="15.5" x14ac:dyDescent="0.35">
      <c r="B38" s="74"/>
      <c r="C38" s="70"/>
      <c r="D38" s="70"/>
      <c r="E38" s="70"/>
      <c r="F38" s="70"/>
    </row>
    <row r="39" spans="2:6" ht="15" x14ac:dyDescent="0.35">
      <c r="B39" s="69" t="s">
        <v>44</v>
      </c>
      <c r="C39" s="70"/>
      <c r="D39" s="70"/>
      <c r="E39" s="70"/>
      <c r="F39" s="70"/>
    </row>
    <row r="40" spans="2:6" ht="30" x14ac:dyDescent="0.35">
      <c r="B40" s="71"/>
      <c r="C40" s="75" t="s">
        <v>38</v>
      </c>
      <c r="D40" s="72" t="s">
        <v>39</v>
      </c>
      <c r="E40" s="72" t="s">
        <v>40</v>
      </c>
      <c r="F40" s="72" t="s">
        <v>41</v>
      </c>
    </row>
    <row r="41" spans="2:6" ht="15.5" x14ac:dyDescent="0.35">
      <c r="B41" s="73" t="s">
        <v>42</v>
      </c>
      <c r="C41" s="107">
        <f>COUNTA(B5:B28)</f>
        <v>3</v>
      </c>
      <c r="D41" s="107">
        <f>COUNTIF(T6:T29,"&gt;=3,8")</f>
        <v>0</v>
      </c>
      <c r="E41" s="107">
        <f>COUNTIFS(T6:T29,"&lt;3,7",T6:T29,"&gt;=2,3")</f>
        <v>0</v>
      </c>
      <c r="F41" s="107">
        <f>COUNTIFS(T6:T29,"&lt;2,2",T6:T29,"&gt;0")</f>
        <v>0</v>
      </c>
    </row>
    <row r="42" spans="2:6" ht="15.5" x14ac:dyDescent="0.35">
      <c r="B42" s="73" t="s">
        <v>43</v>
      </c>
      <c r="C42" s="107">
        <v>100</v>
      </c>
      <c r="D42" s="108">
        <f>D41*C42/C41</f>
        <v>0</v>
      </c>
      <c r="E42" s="108">
        <f>E41*C42/C41</f>
        <v>0</v>
      </c>
      <c r="F42" s="108">
        <f>F41*C42/C41</f>
        <v>0</v>
      </c>
    </row>
  </sheetData>
  <sheetProtection algorithmName="SHA-512" hashValue="T1xcl4iiM+qTEnfa0ZlgfzVXK8xupj3cNxIDGTitm78LcdRWYF31tvznLpnXGNinr7cv7VuuxNPnAQKz64amtQ==" saltValue="eMIIjtSSiIEExpmYtreStg==" spinCount="100000" sheet="1" formatCells="0" formatColumns="0" formatRows="0" insertColumns="0" insertRows="0" insertHyperlinks="0" deleteColumns="0" deleteRows="0" sort="0" autoFilter="0" pivotTables="0"/>
  <mergeCells count="12">
    <mergeCell ref="R1:S1"/>
    <mergeCell ref="A3:A5"/>
    <mergeCell ref="B3:B5"/>
    <mergeCell ref="C3:D4"/>
    <mergeCell ref="E3:F4"/>
    <mergeCell ref="G3:H4"/>
    <mergeCell ref="I3:J4"/>
    <mergeCell ref="K3:L4"/>
    <mergeCell ref="M3:N4"/>
    <mergeCell ref="O3:P4"/>
    <mergeCell ref="Q3:R4"/>
    <mergeCell ref="S3:T4"/>
  </mergeCells>
  <hyperlinks>
    <hyperlink ref="R1" location="'ТИТУЛ'!A1" display="'ТИТУЛ'!A1" xr:uid="{E929969D-D231-4F1F-ABEB-2E00CF198F28}"/>
    <hyperlink ref="R1:S1" location="Оглавление!A1" display="ОГЛАВЛЕНИЕ" xr:uid="{98D97271-DFCA-4CE1-B2C3-C01B628DDC02}"/>
  </hyperlinks>
  <pageMargins left="0.7" right="0.7" top="0.75" bottom="0.75" header="0.3" footer="0.3"/>
  <pageSetup paperSize="9" scale="43" fitToHeight="0" orientation="portrait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C3E9-372F-47C9-99B2-428C8ACC92B9}">
  <sheetPr codeName="Лист23">
    <tabColor rgb="FF00B0F0"/>
    <pageSetUpPr fitToPage="1"/>
  </sheetPr>
  <dimension ref="A1:H43"/>
  <sheetViews>
    <sheetView view="pageLayout" zoomScaleNormal="100" zoomScaleSheetLayoutView="130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11.81640625" style="1" customWidth="1"/>
    <col min="3" max="3" width="25.54296875" style="1" customWidth="1"/>
    <col min="4" max="4" width="26.26953125" style="1" customWidth="1"/>
    <col min="5" max="5" width="24" style="1" customWidth="1"/>
    <col min="6" max="16384" width="9.1796875" style="1"/>
  </cols>
  <sheetData>
    <row r="1" spans="1:7" ht="41.25" customHeight="1" x14ac:dyDescent="0.35">
      <c r="B1" s="278" t="s">
        <v>313</v>
      </c>
      <c r="C1" s="251"/>
      <c r="D1" s="251"/>
      <c r="E1" s="251"/>
      <c r="F1" s="251"/>
      <c r="G1" s="251"/>
    </row>
    <row r="2" spans="1:7" ht="17.5" x14ac:dyDescent="0.35">
      <c r="A2" s="242" t="s">
        <v>363</v>
      </c>
      <c r="B2" s="242"/>
      <c r="C2" s="3"/>
      <c r="D2" s="3"/>
      <c r="E2" s="3"/>
      <c r="F2" s="3"/>
      <c r="G2" s="3"/>
    </row>
    <row r="3" spans="1:7" ht="17.5" x14ac:dyDescent="0.35">
      <c r="A3" s="98"/>
      <c r="B3" s="98"/>
      <c r="C3" s="3"/>
      <c r="D3" s="3"/>
      <c r="E3" s="3"/>
      <c r="F3" s="3"/>
      <c r="G3" s="3"/>
    </row>
    <row r="4" spans="1:7" ht="62" x14ac:dyDescent="0.35">
      <c r="B4" s="4"/>
      <c r="C4" s="5" t="s">
        <v>314</v>
      </c>
      <c r="D4" s="5" t="s">
        <v>315</v>
      </c>
      <c r="E4" s="185" t="s">
        <v>316</v>
      </c>
      <c r="F4" s="7"/>
      <c r="G4" s="8"/>
    </row>
    <row r="5" spans="1:7" ht="15.5" x14ac:dyDescent="0.35">
      <c r="B5" s="9"/>
      <c r="C5" s="10">
        <v>1</v>
      </c>
      <c r="D5" s="10">
        <v>2</v>
      </c>
      <c r="E5" s="186">
        <v>3</v>
      </c>
      <c r="F5" s="12"/>
      <c r="G5" s="7"/>
    </row>
    <row r="6" spans="1:7" ht="18" x14ac:dyDescent="0.4">
      <c r="B6" s="13" t="s">
        <v>68</v>
      </c>
      <c r="C6" s="62">
        <f>'ФР-1'!$AM$32</f>
        <v>0</v>
      </c>
      <c r="D6" s="62">
        <f>'ФР-2'!S30</f>
        <v>0</v>
      </c>
      <c r="E6" s="187">
        <f>(C6+D6)/2</f>
        <v>0</v>
      </c>
      <c r="F6" s="26"/>
      <c r="G6" s="26"/>
    </row>
    <row r="7" spans="1:7" ht="18" x14ac:dyDescent="0.4">
      <c r="B7" s="13" t="s">
        <v>69</v>
      </c>
      <c r="C7" s="62">
        <f>'ФР-1'!$AN$32</f>
        <v>0</v>
      </c>
      <c r="D7" s="62">
        <f>'ФР-2'!T30</f>
        <v>0</v>
      </c>
      <c r="E7" s="187">
        <f>(C7+D7)/2</f>
        <v>0</v>
      </c>
      <c r="F7" s="26"/>
      <c r="G7" s="26"/>
    </row>
    <row r="28" spans="1:8" ht="15.5" x14ac:dyDescent="0.35">
      <c r="A28" s="350" t="s">
        <v>70</v>
      </c>
      <c r="B28" s="350"/>
    </row>
    <row r="29" spans="1:8" ht="15.5" x14ac:dyDescent="0.35">
      <c r="A29" s="173" t="s">
        <v>71</v>
      </c>
      <c r="B29" s="173"/>
      <c r="C29" s="176"/>
      <c r="D29" s="253"/>
      <c r="E29" s="253"/>
      <c r="F29" s="253"/>
      <c r="G29" s="253"/>
      <c r="H29" s="174"/>
    </row>
    <row r="30" spans="1:8" x14ac:dyDescent="0.35">
      <c r="A30" s="174"/>
      <c r="B30" s="174"/>
      <c r="C30" s="174"/>
      <c r="D30" s="254"/>
      <c r="E30" s="254"/>
      <c r="F30" s="254"/>
      <c r="G30" s="254"/>
      <c r="H30" s="175"/>
    </row>
    <row r="31" spans="1:8" x14ac:dyDescent="0.35">
      <c r="A31" s="175"/>
      <c r="B31" s="175"/>
      <c r="C31" s="175"/>
      <c r="D31" s="254"/>
      <c r="E31" s="254"/>
      <c r="F31" s="254"/>
      <c r="G31" s="254"/>
      <c r="H31" s="175"/>
    </row>
    <row r="32" spans="1:8" x14ac:dyDescent="0.35">
      <c r="A32" s="175"/>
      <c r="B32" s="175"/>
      <c r="C32" s="175"/>
      <c r="D32" s="254"/>
      <c r="E32" s="254"/>
      <c r="F32" s="254"/>
      <c r="G32" s="254"/>
      <c r="H32" s="175"/>
    </row>
    <row r="33" spans="1:8" x14ac:dyDescent="0.35">
      <c r="A33" s="175"/>
      <c r="B33" s="175"/>
      <c r="C33" s="175"/>
      <c r="D33" s="254"/>
      <c r="E33" s="254"/>
      <c r="F33" s="254"/>
      <c r="G33" s="254"/>
      <c r="H33" s="175"/>
    </row>
    <row r="34" spans="1:8" x14ac:dyDescent="0.35">
      <c r="A34" s="175"/>
      <c r="B34" s="175"/>
      <c r="C34" s="175"/>
      <c r="D34" s="254"/>
      <c r="E34" s="254"/>
      <c r="F34" s="254"/>
      <c r="G34" s="254"/>
      <c r="H34" s="175"/>
    </row>
    <row r="35" spans="1:8" x14ac:dyDescent="0.35">
      <c r="A35" s="175"/>
      <c r="B35" s="175"/>
      <c r="C35" s="175"/>
      <c r="D35" s="254"/>
      <c r="E35" s="254"/>
      <c r="F35" s="254"/>
      <c r="G35" s="254"/>
      <c r="H35" s="175"/>
    </row>
    <row r="37" spans="1:8" ht="15.5" x14ac:dyDescent="0.35">
      <c r="A37" s="173" t="s">
        <v>72</v>
      </c>
      <c r="B37" s="173"/>
      <c r="C37" s="176"/>
      <c r="D37" s="253"/>
      <c r="E37" s="253"/>
      <c r="F37" s="253"/>
      <c r="G37" s="253"/>
      <c r="H37" s="174"/>
    </row>
    <row r="38" spans="1:8" x14ac:dyDescent="0.35">
      <c r="A38" s="174"/>
      <c r="B38" s="174"/>
      <c r="C38" s="174"/>
      <c r="D38" s="254"/>
      <c r="E38" s="254"/>
      <c r="F38" s="254"/>
      <c r="G38" s="254"/>
      <c r="H38" s="175"/>
    </row>
    <row r="39" spans="1:8" x14ac:dyDescent="0.35">
      <c r="A39" s="175"/>
      <c r="B39" s="175"/>
      <c r="C39" s="175"/>
      <c r="D39" s="254"/>
      <c r="E39" s="254"/>
      <c r="F39" s="254"/>
      <c r="G39" s="254"/>
      <c r="H39" s="175"/>
    </row>
    <row r="40" spans="1:8" x14ac:dyDescent="0.35">
      <c r="A40" s="175"/>
      <c r="B40" s="175"/>
      <c r="C40" s="175"/>
      <c r="D40" s="254"/>
      <c r="E40" s="254"/>
      <c r="F40" s="254"/>
      <c r="G40" s="254"/>
      <c r="H40" s="175"/>
    </row>
    <row r="41" spans="1:8" x14ac:dyDescent="0.35">
      <c r="A41" s="175"/>
      <c r="B41" s="175"/>
      <c r="C41" s="175"/>
      <c r="D41" s="254"/>
      <c r="E41" s="254"/>
      <c r="F41" s="254"/>
      <c r="G41" s="254"/>
      <c r="H41" s="175"/>
    </row>
    <row r="42" spans="1:8" x14ac:dyDescent="0.35">
      <c r="A42" s="175"/>
      <c r="B42" s="175"/>
      <c r="C42" s="175"/>
      <c r="D42" s="254"/>
      <c r="E42" s="254"/>
      <c r="F42" s="254"/>
      <c r="G42" s="254"/>
      <c r="H42" s="175"/>
    </row>
    <row r="43" spans="1:8" x14ac:dyDescent="0.35">
      <c r="A43" s="175"/>
      <c r="B43" s="175"/>
      <c r="C43" s="175"/>
      <c r="D43" s="254"/>
      <c r="E43" s="254"/>
      <c r="F43" s="254"/>
      <c r="G43" s="254"/>
      <c r="H43" s="175"/>
    </row>
  </sheetData>
  <sheetProtection algorithmName="SHA-512" hashValue="dbvs/ItG9nywWi/hdnqTxXtUHneinamcW9/a3SkjaHscPoE2fCKUFiZzegR6ADQQDNzYSe/RR0yV1RMUteqxow==" saltValue="Mb0jx6rl7j6gBlwIOA1VoQ==" spinCount="100000" sheet="1" formatCells="0" formatColumns="0" formatRows="0" insertColumns="0" insertHyperlinks="0" deleteColumns="0" sort="0" autoFilter="0" pivotTables="0"/>
  <mergeCells count="17">
    <mergeCell ref="D39:G39"/>
    <mergeCell ref="D40:G40"/>
    <mergeCell ref="D41:G41"/>
    <mergeCell ref="D42:G42"/>
    <mergeCell ref="D43:G43"/>
    <mergeCell ref="D38:G38"/>
    <mergeCell ref="B1:G1"/>
    <mergeCell ref="D29:G29"/>
    <mergeCell ref="D30:G30"/>
    <mergeCell ref="D31:G31"/>
    <mergeCell ref="D32:G32"/>
    <mergeCell ref="A2:B2"/>
    <mergeCell ref="D33:G33"/>
    <mergeCell ref="D34:G34"/>
    <mergeCell ref="D35:G35"/>
    <mergeCell ref="D37:G37"/>
    <mergeCell ref="A28:B28"/>
  </mergeCells>
  <hyperlinks>
    <hyperlink ref="A2" location="'ТИТУЛ'!A1" display="'ТИТУЛ'!A1" xr:uid="{42E7E4E9-B409-428A-B69E-F26F1CA90DD6}"/>
    <hyperlink ref="A2:B2" location="Оглавление!A1" display="ОГЛАВЛЕНИЕ" xr:uid="{3FB6315C-DF6E-4424-9146-D39190256F27}"/>
  </hyperlinks>
  <pageMargins left="0.7" right="0.7" top="0.75" bottom="0.75" header="0.3" footer="0.3"/>
  <pageSetup paperSize="9" scale="70" orientation="portrait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5535-B0F7-455C-948A-D8BA648FF7E0}">
  <sheetPr codeName="Лист24">
    <tabColor rgb="FFFF0000"/>
    <pageSetUpPr fitToPage="1"/>
  </sheetPr>
  <dimension ref="A1:G67"/>
  <sheetViews>
    <sheetView zoomScaleNormal="100" zoomScaleSheetLayoutView="130" zoomScalePageLayoutView="85" workbookViewId="0">
      <selection sqref="A1:G1"/>
    </sheetView>
  </sheetViews>
  <sheetFormatPr defaultColWidth="9.1796875" defaultRowHeight="14.5" x14ac:dyDescent="0.35"/>
  <cols>
    <col min="1" max="1" width="9.1796875" style="1"/>
    <col min="2" max="2" width="20" style="1" customWidth="1"/>
    <col min="3" max="3" width="17.7265625" style="1" customWidth="1"/>
    <col min="4" max="4" width="21.26953125" style="1" customWidth="1"/>
    <col min="5" max="5" width="16.453125" style="1" customWidth="1"/>
    <col min="6" max="6" width="15.7265625" style="1" customWidth="1"/>
    <col min="7" max="7" width="18.7265625" style="1" customWidth="1"/>
    <col min="8" max="16384" width="9.1796875" style="1"/>
  </cols>
  <sheetData>
    <row r="1" spans="1:7" ht="17.5" x14ac:dyDescent="0.35">
      <c r="A1" s="278" t="s">
        <v>317</v>
      </c>
      <c r="B1" s="251"/>
      <c r="C1" s="251"/>
      <c r="D1" s="251"/>
      <c r="E1" s="251"/>
      <c r="F1" s="251"/>
      <c r="G1" s="251"/>
    </row>
    <row r="2" spans="1:7" ht="17.5" x14ac:dyDescent="0.35">
      <c r="A2" s="251" t="s">
        <v>388</v>
      </c>
      <c r="B2" s="251"/>
      <c r="C2" s="251"/>
      <c r="D2" s="251"/>
      <c r="E2" s="251"/>
      <c r="F2" s="251"/>
      <c r="G2" s="251"/>
    </row>
    <row r="3" spans="1:7" x14ac:dyDescent="0.35">
      <c r="A3" s="242" t="s">
        <v>363</v>
      </c>
      <c r="B3" s="242"/>
      <c r="C3" s="148"/>
      <c r="D3" s="148"/>
      <c r="E3" s="148"/>
      <c r="F3" s="149"/>
      <c r="G3" s="148"/>
    </row>
    <row r="4" spans="1:7" s="151" customFormat="1" x14ac:dyDescent="0.35">
      <c r="A4" s="150"/>
      <c r="B4" s="150"/>
      <c r="C4" s="150"/>
      <c r="D4" s="150"/>
      <c r="E4" s="150"/>
      <c r="F4" s="150"/>
      <c r="G4" s="150"/>
    </row>
    <row r="5" spans="1:7" ht="46.5" x14ac:dyDescent="0.35">
      <c r="A5" s="4"/>
      <c r="B5" s="5" t="s">
        <v>320</v>
      </c>
      <c r="C5" s="5" t="s">
        <v>319</v>
      </c>
      <c r="D5" s="5" t="s">
        <v>318</v>
      </c>
      <c r="E5" s="5" t="s">
        <v>321</v>
      </c>
      <c r="F5" s="91" t="s">
        <v>322</v>
      </c>
      <c r="G5" s="188" t="s">
        <v>323</v>
      </c>
    </row>
    <row r="6" spans="1:7" ht="15" x14ac:dyDescent="0.35">
      <c r="A6" s="9"/>
      <c r="B6" s="10" t="s">
        <v>326</v>
      </c>
      <c r="C6" s="10" t="s">
        <v>325</v>
      </c>
      <c r="D6" s="10" t="s">
        <v>324</v>
      </c>
      <c r="E6" s="10" t="s">
        <v>327</v>
      </c>
      <c r="F6" s="10" t="s">
        <v>328</v>
      </c>
      <c r="G6" s="189" t="s">
        <v>329</v>
      </c>
    </row>
    <row r="7" spans="1:7" ht="18" x14ac:dyDescent="0.4">
      <c r="A7" s="13" t="s">
        <v>68</v>
      </c>
      <c r="B7" s="152">
        <f>'ИТОГ СК'!F7</f>
        <v>1.1934523809523807</v>
      </c>
      <c r="C7" s="62">
        <f>'ИТОГ ПР'!E7</f>
        <v>1.8062499999999999</v>
      </c>
      <c r="D7" s="153">
        <f>'ИТОГ РР'!G6</f>
        <v>0.36545454545454548</v>
      </c>
      <c r="E7" s="154">
        <f>'ИТОГ ХЭ'!H6</f>
        <v>0</v>
      </c>
      <c r="F7" s="155">
        <f>'ИТОГ ФР'!E6</f>
        <v>0</v>
      </c>
      <c r="G7" s="190">
        <f>(B7+C7+D7+E7+F7)/5</f>
        <v>0.67303138528138517</v>
      </c>
    </row>
    <row r="8" spans="1:7" ht="18" x14ac:dyDescent="0.4">
      <c r="A8" s="13" t="s">
        <v>69</v>
      </c>
      <c r="B8" s="152">
        <f>'ИТОГ СК'!F8</f>
        <v>1.646825396825397</v>
      </c>
      <c r="C8" s="62">
        <f>'ИТОГ ПР'!E8</f>
        <v>2.4055555555555554</v>
      </c>
      <c r="D8" s="153">
        <f>'ИТОГ РР'!G7</f>
        <v>0.51393939393939392</v>
      </c>
      <c r="E8" s="154">
        <f>'ИТОГ ХЭ'!H7</f>
        <v>0</v>
      </c>
      <c r="F8" s="155">
        <f>'ИТОГ ФР'!E7</f>
        <v>0</v>
      </c>
      <c r="G8" s="190">
        <f>(B8+C8+D8+E8+F8)/5</f>
        <v>0.91326406926406922</v>
      </c>
    </row>
    <row r="29" spans="1:7" ht="15.5" x14ac:dyDescent="0.35">
      <c r="A29" s="16" t="s">
        <v>330</v>
      </c>
    </row>
    <row r="31" spans="1:7" x14ac:dyDescent="0.35">
      <c r="A31" s="92" t="s">
        <v>331</v>
      </c>
    </row>
    <row r="32" spans="1:7" ht="30" customHeight="1" x14ac:dyDescent="0.35">
      <c r="A32" s="351" t="s">
        <v>332</v>
      </c>
      <c r="B32" s="351"/>
      <c r="C32" s="351"/>
      <c r="D32" s="351"/>
      <c r="E32" s="351"/>
      <c r="F32" s="351"/>
      <c r="G32" s="351"/>
    </row>
    <row r="33" spans="1:7" x14ac:dyDescent="0.35">
      <c r="A33" s="93" t="s">
        <v>333</v>
      </c>
      <c r="B33" s="253"/>
      <c r="C33" s="253"/>
      <c r="D33" s="253"/>
      <c r="E33" s="253"/>
      <c r="F33" s="253"/>
      <c r="G33" s="253"/>
    </row>
    <row r="34" spans="1:7" x14ac:dyDescent="0.35">
      <c r="A34" s="93" t="s">
        <v>334</v>
      </c>
      <c r="B34" s="253"/>
      <c r="C34" s="253"/>
      <c r="D34" s="253"/>
      <c r="E34" s="253"/>
      <c r="F34" s="253"/>
      <c r="G34" s="253"/>
    </row>
    <row r="35" spans="1:7" x14ac:dyDescent="0.35">
      <c r="A35" s="93" t="s">
        <v>335</v>
      </c>
      <c r="B35" s="254"/>
      <c r="C35" s="254"/>
      <c r="D35" s="254"/>
      <c r="E35" s="254"/>
      <c r="F35" s="254"/>
      <c r="G35" s="254"/>
    </row>
    <row r="37" spans="1:7" x14ac:dyDescent="0.35">
      <c r="A37" s="92" t="s">
        <v>336</v>
      </c>
    </row>
    <row r="38" spans="1:7" x14ac:dyDescent="0.35">
      <c r="A38" s="352" t="s">
        <v>337</v>
      </c>
      <c r="B38" s="352"/>
      <c r="C38" s="352"/>
      <c r="D38" s="253"/>
      <c r="E38" s="253"/>
      <c r="F38" s="253"/>
      <c r="G38" s="253"/>
    </row>
    <row r="39" spans="1:7" x14ac:dyDescent="0.35">
      <c r="A39" s="179"/>
      <c r="B39" s="179"/>
      <c r="C39" s="179"/>
      <c r="D39" s="24"/>
      <c r="E39" s="24"/>
      <c r="F39" s="24"/>
      <c r="G39" s="24"/>
    </row>
    <row r="40" spans="1:7" x14ac:dyDescent="0.35">
      <c r="A40" s="180"/>
      <c r="B40" s="180"/>
      <c r="C40" s="180"/>
      <c r="D40" s="24"/>
      <c r="E40" s="24"/>
      <c r="F40" s="24"/>
      <c r="G40" s="24"/>
    </row>
    <row r="41" spans="1:7" x14ac:dyDescent="0.35">
      <c r="A41" s="180"/>
      <c r="B41" s="180"/>
      <c r="C41" s="180"/>
      <c r="D41" s="24"/>
      <c r="E41" s="24"/>
      <c r="F41" s="24"/>
      <c r="G41" s="24"/>
    </row>
    <row r="42" spans="1:7" x14ac:dyDescent="0.35">
      <c r="A42" s="180"/>
      <c r="B42" s="180"/>
      <c r="C42" s="180"/>
      <c r="D42" s="24"/>
      <c r="E42" s="24"/>
      <c r="F42" s="24"/>
      <c r="G42" s="24"/>
    </row>
    <row r="43" spans="1:7" x14ac:dyDescent="0.35">
      <c r="A43" s="180"/>
      <c r="B43" s="180"/>
      <c r="C43" s="180"/>
      <c r="D43" s="24"/>
      <c r="E43" s="24"/>
      <c r="F43" s="24"/>
      <c r="G43" s="24"/>
    </row>
    <row r="44" spans="1:7" x14ac:dyDescent="0.35">
      <c r="A44" s="352" t="s">
        <v>338</v>
      </c>
      <c r="B44" s="352"/>
      <c r="C44" s="352"/>
      <c r="D44" s="254"/>
      <c r="E44" s="254"/>
      <c r="F44" s="254"/>
      <c r="G44" s="254"/>
    </row>
    <row r="45" spans="1:7" x14ac:dyDescent="0.35">
      <c r="A45" s="179"/>
      <c r="B45" s="179"/>
      <c r="C45" s="179"/>
      <c r="D45" s="25"/>
      <c r="E45" s="25"/>
      <c r="F45" s="25"/>
      <c r="G45" s="25"/>
    </row>
    <row r="46" spans="1:7" x14ac:dyDescent="0.35">
      <c r="A46" s="180"/>
      <c r="B46" s="180"/>
      <c r="C46" s="180"/>
      <c r="D46" s="25"/>
      <c r="E46" s="25"/>
      <c r="F46" s="25"/>
      <c r="G46" s="25"/>
    </row>
    <row r="47" spans="1:7" x14ac:dyDescent="0.35">
      <c r="A47" s="180"/>
      <c r="B47" s="180"/>
      <c r="C47" s="180"/>
      <c r="D47" s="25"/>
      <c r="E47" s="25"/>
      <c r="F47" s="25"/>
      <c r="G47" s="25"/>
    </row>
    <row r="48" spans="1:7" x14ac:dyDescent="0.35">
      <c r="A48" s="180"/>
      <c r="B48" s="180"/>
      <c r="C48" s="180"/>
      <c r="D48" s="25"/>
      <c r="E48" s="25"/>
      <c r="F48" s="25"/>
      <c r="G48" s="25"/>
    </row>
    <row r="49" spans="1:7" x14ac:dyDescent="0.35">
      <c r="A49" s="180"/>
      <c r="B49" s="180"/>
      <c r="C49" s="180"/>
      <c r="D49" s="25"/>
      <c r="E49" s="25"/>
      <c r="F49" s="25"/>
      <c r="G49" s="25"/>
    </row>
    <row r="50" spans="1:7" x14ac:dyDescent="0.35">
      <c r="A50" s="352" t="s">
        <v>339</v>
      </c>
      <c r="B50" s="352"/>
      <c r="C50" s="352"/>
      <c r="D50" s="254"/>
      <c r="E50" s="254"/>
      <c r="F50" s="254"/>
      <c r="G50" s="254"/>
    </row>
    <row r="51" spans="1:7" x14ac:dyDescent="0.35">
      <c r="A51" s="179"/>
      <c r="B51" s="179"/>
      <c r="C51" s="179"/>
      <c r="D51" s="25"/>
      <c r="E51" s="25"/>
      <c r="F51" s="25"/>
      <c r="G51" s="25"/>
    </row>
    <row r="52" spans="1:7" x14ac:dyDescent="0.35">
      <c r="A52" s="180"/>
      <c r="B52" s="180"/>
      <c r="C52" s="180"/>
      <c r="D52" s="25"/>
      <c r="E52" s="25"/>
      <c r="F52" s="25"/>
      <c r="G52" s="25"/>
    </row>
    <row r="53" spans="1:7" x14ac:dyDescent="0.35">
      <c r="A53" s="180"/>
      <c r="B53" s="180"/>
      <c r="C53" s="180"/>
      <c r="D53" s="25"/>
      <c r="E53" s="25"/>
      <c r="F53" s="25"/>
      <c r="G53" s="25"/>
    </row>
    <row r="54" spans="1:7" x14ac:dyDescent="0.35">
      <c r="A54" s="180"/>
      <c r="B54" s="180"/>
      <c r="C54" s="180"/>
      <c r="D54" s="25"/>
      <c r="E54" s="25"/>
      <c r="F54" s="25"/>
      <c r="G54" s="25"/>
    </row>
    <row r="55" spans="1:7" x14ac:dyDescent="0.35">
      <c r="A55" s="180"/>
      <c r="B55" s="180"/>
      <c r="C55" s="180"/>
      <c r="D55" s="25"/>
      <c r="E55" s="25"/>
      <c r="F55" s="25"/>
      <c r="G55" s="25"/>
    </row>
    <row r="56" spans="1:7" x14ac:dyDescent="0.35">
      <c r="A56" s="352" t="s">
        <v>340</v>
      </c>
      <c r="B56" s="352"/>
      <c r="C56" s="352"/>
      <c r="D56" s="254"/>
      <c r="E56" s="254"/>
      <c r="F56" s="254"/>
      <c r="G56" s="254"/>
    </row>
    <row r="57" spans="1:7" x14ac:dyDescent="0.35">
      <c r="A57" s="179"/>
      <c r="B57" s="179"/>
      <c r="C57" s="179"/>
      <c r="D57" s="25"/>
      <c r="E57" s="25"/>
      <c r="F57" s="25"/>
      <c r="G57" s="25"/>
    </row>
    <row r="58" spans="1:7" x14ac:dyDescent="0.35">
      <c r="A58" s="180"/>
      <c r="B58" s="180"/>
      <c r="C58" s="180"/>
      <c r="D58" s="25"/>
      <c r="E58" s="25"/>
      <c r="F58" s="25"/>
      <c r="G58" s="25"/>
    </row>
    <row r="59" spans="1:7" x14ac:dyDescent="0.35">
      <c r="A59" s="180"/>
      <c r="B59" s="180"/>
      <c r="C59" s="180"/>
      <c r="D59" s="25"/>
      <c r="E59" s="25"/>
      <c r="F59" s="25"/>
      <c r="G59" s="25"/>
    </row>
    <row r="60" spans="1:7" x14ac:dyDescent="0.35">
      <c r="A60" s="180"/>
      <c r="B60" s="180"/>
      <c r="C60" s="180"/>
      <c r="D60" s="25"/>
      <c r="E60" s="25"/>
      <c r="F60" s="25"/>
      <c r="G60" s="25"/>
    </row>
    <row r="61" spans="1:7" x14ac:dyDescent="0.35">
      <c r="A61" s="180"/>
      <c r="B61" s="180"/>
      <c r="C61" s="180"/>
      <c r="D61" s="25"/>
      <c r="E61" s="25"/>
      <c r="F61" s="25"/>
      <c r="G61" s="25"/>
    </row>
    <row r="62" spans="1:7" x14ac:dyDescent="0.35">
      <c r="A62" s="352" t="s">
        <v>341</v>
      </c>
      <c r="B62" s="352"/>
      <c r="C62" s="352"/>
      <c r="D62" s="254"/>
      <c r="E62" s="254"/>
      <c r="F62" s="254"/>
      <c r="G62" s="254"/>
    </row>
    <row r="63" spans="1:7" x14ac:dyDescent="0.35">
      <c r="A63" s="174"/>
      <c r="B63" s="174"/>
      <c r="C63" s="174"/>
      <c r="D63" s="254"/>
      <c r="E63" s="254"/>
      <c r="F63" s="254"/>
      <c r="G63" s="254"/>
    </row>
    <row r="64" spans="1:7" x14ac:dyDescent="0.35">
      <c r="A64" s="175"/>
      <c r="B64" s="175"/>
      <c r="C64" s="175"/>
      <c r="D64" s="254"/>
      <c r="E64" s="254"/>
      <c r="F64" s="254"/>
      <c r="G64" s="254"/>
    </row>
    <row r="65" spans="1:7" x14ac:dyDescent="0.35">
      <c r="A65" s="175"/>
      <c r="B65" s="175"/>
      <c r="C65" s="175"/>
      <c r="D65" s="254"/>
      <c r="E65" s="254"/>
      <c r="F65" s="254"/>
      <c r="G65" s="254"/>
    </row>
    <row r="66" spans="1:7" x14ac:dyDescent="0.35">
      <c r="A66" s="175"/>
      <c r="B66" s="175"/>
      <c r="C66" s="175"/>
      <c r="D66" s="254"/>
      <c r="E66" s="254"/>
      <c r="F66" s="254"/>
      <c r="G66" s="254"/>
    </row>
    <row r="67" spans="1:7" x14ac:dyDescent="0.35">
      <c r="A67" s="175"/>
      <c r="B67" s="175"/>
      <c r="C67" s="175"/>
      <c r="D67" s="254"/>
      <c r="E67" s="254"/>
      <c r="F67" s="254"/>
      <c r="G67" s="254"/>
    </row>
  </sheetData>
  <sheetProtection algorithmName="SHA-512" hashValue="wjNg74tE/l8jJ3azxR8r9gqedRGrVYX/u4cRc9vBrLhf9nsljB6uuLIB2DwWcGo7rz6N6hABmHW6/tNYb8wQOQ==" saltValue="EAKrFujAU7mVTwfMKlyY7Q==" spinCount="100000" sheet="1" formatCells="0" formatColumns="0" formatRows="0" insertColumns="0" insertRows="0" insertHyperlinks="0" deleteColumns="0" deleteRows="0" sort="0" autoFilter="0" pivotTables="0"/>
  <mergeCells count="22">
    <mergeCell ref="D67:G67"/>
    <mergeCell ref="A32:G32"/>
    <mergeCell ref="A3:B3"/>
    <mergeCell ref="A62:C62"/>
    <mergeCell ref="D62:G62"/>
    <mergeCell ref="D63:G63"/>
    <mergeCell ref="D64:G64"/>
    <mergeCell ref="D65:G65"/>
    <mergeCell ref="D66:G66"/>
    <mergeCell ref="A44:C44"/>
    <mergeCell ref="D44:G44"/>
    <mergeCell ref="A50:C50"/>
    <mergeCell ref="D50:G50"/>
    <mergeCell ref="A56:C56"/>
    <mergeCell ref="D56:G56"/>
    <mergeCell ref="A38:C38"/>
    <mergeCell ref="D38:G38"/>
    <mergeCell ref="A1:G1"/>
    <mergeCell ref="A2:G2"/>
    <mergeCell ref="B33:G33"/>
    <mergeCell ref="B34:G34"/>
    <mergeCell ref="B35:G35"/>
  </mergeCells>
  <hyperlinks>
    <hyperlink ref="A3" location="'ТИТУЛ'!A1" display="'ТИТУЛ'!A1" xr:uid="{DC3D4C68-A09E-4451-A191-5281641F39B1}"/>
    <hyperlink ref="A3:B3" location="Оглавление!A1" display="ОГЛАВЛЕНИЕ" xr:uid="{FFF5348C-D30D-4186-8BDC-43AF463F4C9F}"/>
  </hyperlinks>
  <pageMargins left="0.7" right="0.7" top="0.75" bottom="0.75" header="0.3" footer="0.3"/>
  <pageSetup paperSize="9" scale="70" orientation="portrait" verticalDpi="0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FFC000"/>
    <pageSetUpPr fitToPage="1"/>
  </sheetPr>
  <dimension ref="B1:AK45"/>
  <sheetViews>
    <sheetView view="pageLayout" zoomScale="55" zoomScaleNormal="100" zoomScalePageLayoutView="55" workbookViewId="0">
      <selection activeCell="B1" sqref="B1:AK1"/>
    </sheetView>
  </sheetViews>
  <sheetFormatPr defaultColWidth="9" defaultRowHeight="14.5" x14ac:dyDescent="0.35"/>
  <cols>
    <col min="1" max="2" width="9" style="1"/>
    <col min="3" max="3" width="36.54296875" style="1" customWidth="1"/>
    <col min="4" max="4" width="8.1796875" style="1" customWidth="1"/>
    <col min="5" max="6" width="8" style="1" customWidth="1"/>
    <col min="7" max="7" width="8.54296875" style="1" customWidth="1"/>
    <col min="8" max="9" width="8.26953125" style="1" customWidth="1"/>
    <col min="10" max="11" width="6.81640625" style="1" customWidth="1"/>
    <col min="12" max="12" width="7.7265625" style="1" customWidth="1"/>
    <col min="13" max="13" width="8.54296875" style="1" customWidth="1"/>
    <col min="14" max="14" width="7.453125" style="1" customWidth="1"/>
    <col min="15" max="15" width="8.81640625" style="1" customWidth="1"/>
    <col min="16" max="18" width="8.26953125" style="1" customWidth="1"/>
    <col min="19" max="19" width="8.54296875" style="1" customWidth="1"/>
    <col min="20" max="20" width="7" style="1" customWidth="1"/>
    <col min="21" max="21" width="7.7265625" style="1" customWidth="1"/>
    <col min="22" max="24" width="6.81640625" style="1" customWidth="1"/>
    <col min="25" max="25" width="6.26953125" style="1" customWidth="1"/>
    <col min="26" max="26" width="12.81640625" style="1" customWidth="1"/>
    <col min="27" max="27" width="12.54296875" style="1" customWidth="1"/>
    <col min="28" max="28" width="8.54296875" style="1" customWidth="1"/>
    <col min="29" max="29" width="7.453125" style="1" customWidth="1"/>
    <col min="30" max="30" width="8" style="1" customWidth="1"/>
    <col min="31" max="31" width="6.453125" style="1" customWidth="1"/>
    <col min="32" max="32" width="8" style="1" customWidth="1"/>
    <col min="33" max="33" width="7.453125" style="1" customWidth="1"/>
    <col min="34" max="36" width="8.54296875" style="1" customWidth="1"/>
    <col min="37" max="37" width="8.26953125" style="1" customWidth="1"/>
    <col min="38" max="16384" width="9" style="1"/>
  </cols>
  <sheetData>
    <row r="1" spans="2:37" ht="17.5" x14ac:dyDescent="0.35">
      <c r="B1" s="224" t="s">
        <v>10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</row>
    <row r="2" spans="2:37" ht="17.5" x14ac:dyDescent="0.3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2:37" ht="17.5" x14ac:dyDescent="0.35">
      <c r="B3" s="30" t="s">
        <v>11</v>
      </c>
      <c r="Z3" s="242" t="s">
        <v>363</v>
      </c>
      <c r="AA3" s="242"/>
    </row>
    <row r="4" spans="2:37" ht="17.5" x14ac:dyDescent="0.35">
      <c r="B4" s="86"/>
      <c r="C4" s="18"/>
      <c r="D4" s="18"/>
      <c r="E4" s="18"/>
    </row>
    <row r="5" spans="2:37" ht="47.25" customHeight="1" x14ac:dyDescent="0.35">
      <c r="B5" s="225" t="s">
        <v>12</v>
      </c>
      <c r="C5" s="225" t="s">
        <v>13</v>
      </c>
      <c r="D5" s="228" t="s">
        <v>14</v>
      </c>
      <c r="E5" s="229"/>
      <c r="F5" s="232" t="s">
        <v>15</v>
      </c>
      <c r="G5" s="233"/>
      <c r="H5" s="232" t="s">
        <v>16</v>
      </c>
      <c r="I5" s="236"/>
      <c r="J5" s="233" t="s">
        <v>17</v>
      </c>
      <c r="K5" s="236"/>
      <c r="L5" s="232" t="s">
        <v>18</v>
      </c>
      <c r="M5" s="233"/>
      <c r="N5" s="232" t="s">
        <v>19</v>
      </c>
      <c r="O5" s="236"/>
      <c r="P5" s="233" t="s">
        <v>20</v>
      </c>
      <c r="Q5" s="233"/>
      <c r="R5" s="232" t="s">
        <v>21</v>
      </c>
      <c r="S5" s="236"/>
      <c r="T5" s="232" t="s">
        <v>22</v>
      </c>
      <c r="U5" s="236"/>
      <c r="V5" s="233" t="s">
        <v>23</v>
      </c>
      <c r="W5" s="233"/>
      <c r="X5" s="232" t="s">
        <v>24</v>
      </c>
      <c r="Y5" s="236"/>
      <c r="Z5" s="232" t="s">
        <v>25</v>
      </c>
      <c r="AA5" s="236"/>
      <c r="AB5" s="232" t="s">
        <v>26</v>
      </c>
      <c r="AC5" s="236"/>
      <c r="AD5" s="232" t="s">
        <v>27</v>
      </c>
      <c r="AE5" s="236"/>
      <c r="AF5" s="232" t="s">
        <v>28</v>
      </c>
      <c r="AG5" s="236"/>
      <c r="AH5" s="233" t="s">
        <v>29</v>
      </c>
      <c r="AI5" s="233"/>
      <c r="AJ5" s="238" t="s">
        <v>30</v>
      </c>
      <c r="AK5" s="239"/>
    </row>
    <row r="6" spans="2:37" ht="126.75" customHeight="1" x14ac:dyDescent="0.35">
      <c r="B6" s="226"/>
      <c r="C6" s="226"/>
      <c r="D6" s="230"/>
      <c r="E6" s="231"/>
      <c r="F6" s="234"/>
      <c r="G6" s="235"/>
      <c r="H6" s="234"/>
      <c r="I6" s="237"/>
      <c r="J6" s="235"/>
      <c r="K6" s="237"/>
      <c r="L6" s="234"/>
      <c r="M6" s="235"/>
      <c r="N6" s="234"/>
      <c r="O6" s="237"/>
      <c r="P6" s="235"/>
      <c r="Q6" s="235"/>
      <c r="R6" s="234"/>
      <c r="S6" s="237"/>
      <c r="T6" s="234"/>
      <c r="U6" s="237"/>
      <c r="V6" s="235"/>
      <c r="W6" s="235"/>
      <c r="X6" s="234"/>
      <c r="Y6" s="237"/>
      <c r="Z6" s="234"/>
      <c r="AA6" s="237"/>
      <c r="AB6" s="234"/>
      <c r="AC6" s="237"/>
      <c r="AD6" s="234"/>
      <c r="AE6" s="237"/>
      <c r="AF6" s="234"/>
      <c r="AG6" s="237"/>
      <c r="AH6" s="235"/>
      <c r="AI6" s="235"/>
      <c r="AJ6" s="240"/>
      <c r="AK6" s="241"/>
    </row>
    <row r="7" spans="2:37" ht="15.5" x14ac:dyDescent="0.35">
      <c r="B7" s="227"/>
      <c r="C7" s="227"/>
      <c r="D7" s="65" t="s">
        <v>31</v>
      </c>
      <c r="E7" s="65" t="s">
        <v>32</v>
      </c>
      <c r="F7" s="65" t="s">
        <v>31</v>
      </c>
      <c r="G7" s="65" t="s">
        <v>32</v>
      </c>
      <c r="H7" s="65" t="s">
        <v>31</v>
      </c>
      <c r="I7" s="65" t="s">
        <v>32</v>
      </c>
      <c r="J7" s="65" t="s">
        <v>31</v>
      </c>
      <c r="K7" s="65" t="s">
        <v>32</v>
      </c>
      <c r="L7" s="65" t="s">
        <v>31</v>
      </c>
      <c r="M7" s="65" t="s">
        <v>32</v>
      </c>
      <c r="N7" s="65" t="s">
        <v>31</v>
      </c>
      <c r="O7" s="65" t="s">
        <v>32</v>
      </c>
      <c r="P7" s="65" t="s">
        <v>31</v>
      </c>
      <c r="Q7" s="65" t="s">
        <v>32</v>
      </c>
      <c r="R7" s="65" t="s">
        <v>31</v>
      </c>
      <c r="S7" s="65" t="s">
        <v>32</v>
      </c>
      <c r="T7" s="65" t="s">
        <v>31</v>
      </c>
      <c r="U7" s="65" t="s">
        <v>32</v>
      </c>
      <c r="V7" s="65" t="s">
        <v>31</v>
      </c>
      <c r="W7" s="65" t="s">
        <v>32</v>
      </c>
      <c r="X7" s="65" t="s">
        <v>31</v>
      </c>
      <c r="Y7" s="65" t="s">
        <v>32</v>
      </c>
      <c r="Z7" s="65" t="s">
        <v>31</v>
      </c>
      <c r="AA7" s="65" t="s">
        <v>32</v>
      </c>
      <c r="AB7" s="65" t="s">
        <v>31</v>
      </c>
      <c r="AC7" s="65" t="s">
        <v>32</v>
      </c>
      <c r="AD7" s="65" t="s">
        <v>31</v>
      </c>
      <c r="AE7" s="65" t="s">
        <v>32</v>
      </c>
      <c r="AF7" s="65" t="s">
        <v>31</v>
      </c>
      <c r="AG7" s="65" t="s">
        <v>32</v>
      </c>
      <c r="AH7" s="65" t="s">
        <v>31</v>
      </c>
      <c r="AI7" s="65" t="s">
        <v>32</v>
      </c>
      <c r="AJ7" s="88" t="s">
        <v>31</v>
      </c>
      <c r="AK7" s="88" t="s">
        <v>32</v>
      </c>
    </row>
    <row r="8" spans="2:37" ht="15.5" x14ac:dyDescent="0.35">
      <c r="B8" s="66">
        <v>1</v>
      </c>
      <c r="C8" s="67" t="s">
        <v>33</v>
      </c>
      <c r="D8" s="126">
        <v>2</v>
      </c>
      <c r="E8" s="126">
        <v>3</v>
      </c>
      <c r="F8" s="126">
        <v>2</v>
      </c>
      <c r="G8" s="126">
        <v>3</v>
      </c>
      <c r="H8" s="126">
        <v>2</v>
      </c>
      <c r="I8" s="126">
        <v>3</v>
      </c>
      <c r="J8" s="126">
        <v>2</v>
      </c>
      <c r="K8" s="126">
        <v>3</v>
      </c>
      <c r="L8" s="126">
        <v>3</v>
      </c>
      <c r="M8" s="126">
        <v>3</v>
      </c>
      <c r="N8" s="126">
        <v>1</v>
      </c>
      <c r="O8" s="126">
        <v>2</v>
      </c>
      <c r="P8" s="126">
        <v>2</v>
      </c>
      <c r="Q8" s="126">
        <v>3</v>
      </c>
      <c r="R8" s="126">
        <v>2</v>
      </c>
      <c r="S8" s="126">
        <v>3</v>
      </c>
      <c r="T8" s="126">
        <v>2</v>
      </c>
      <c r="U8" s="126">
        <v>3</v>
      </c>
      <c r="V8" s="126">
        <v>4</v>
      </c>
      <c r="W8" s="126">
        <v>5</v>
      </c>
      <c r="X8" s="126">
        <v>3</v>
      </c>
      <c r="Y8" s="126">
        <v>4</v>
      </c>
      <c r="Z8" s="126">
        <v>3</v>
      </c>
      <c r="AA8" s="126">
        <v>4</v>
      </c>
      <c r="AB8" s="126">
        <v>2</v>
      </c>
      <c r="AC8" s="126">
        <v>3</v>
      </c>
      <c r="AD8" s="126">
        <v>3</v>
      </c>
      <c r="AE8" s="126">
        <v>4</v>
      </c>
      <c r="AF8" s="126">
        <v>2</v>
      </c>
      <c r="AG8" s="126">
        <v>3</v>
      </c>
      <c r="AH8" s="126">
        <v>2</v>
      </c>
      <c r="AI8" s="126">
        <v>3</v>
      </c>
      <c r="AJ8" s="106">
        <f>(D8+F8+H8+J8+L8+N8+R8+T8+X8+Z8+AB8+AD8+AF8+P8+V8+AH8)/16</f>
        <v>2.3125</v>
      </c>
      <c r="AK8" s="106">
        <f>(E8+G8+I8+K8+M8+O8+S8+U8+Y8+AA8+AC8+AE8+AG8+Q8+W8+AI8)/16</f>
        <v>3.25</v>
      </c>
    </row>
    <row r="9" spans="2:37" ht="15.5" x14ac:dyDescent="0.35">
      <c r="B9" s="66">
        <v>2</v>
      </c>
      <c r="C9" s="67" t="s">
        <v>34</v>
      </c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06">
        <f t="shared" ref="AJ9:AJ31" si="0">(D9+F9+H9+J9+L9+N9+R9+T9+X9+Z9+AB9+AD9+AF9+P9+V9+AH9)/16</f>
        <v>0</v>
      </c>
      <c r="AK9" s="106">
        <f t="shared" ref="AK9:AK31" si="1">(E9+G9+I9+K9+M9+O9+S9+U9+Y9+AA9+AC9+AE9+AG9+Q9+W9+AI9)/16</f>
        <v>0</v>
      </c>
    </row>
    <row r="10" spans="2:37" ht="15.5" x14ac:dyDescent="0.35">
      <c r="B10" s="66">
        <v>3</v>
      </c>
      <c r="C10" s="67" t="s">
        <v>35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06">
        <f t="shared" si="0"/>
        <v>0</v>
      </c>
      <c r="AK10" s="106">
        <f t="shared" si="1"/>
        <v>0</v>
      </c>
    </row>
    <row r="11" spans="2:37" ht="15.5" x14ac:dyDescent="0.35">
      <c r="B11" s="66">
        <v>4</v>
      </c>
      <c r="C11" s="67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06">
        <f t="shared" si="0"/>
        <v>0</v>
      </c>
      <c r="AK11" s="106">
        <f t="shared" si="1"/>
        <v>0</v>
      </c>
    </row>
    <row r="12" spans="2:37" ht="15.5" x14ac:dyDescent="0.35">
      <c r="B12" s="66">
        <v>5</v>
      </c>
      <c r="C12" s="67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06">
        <f t="shared" si="0"/>
        <v>0</v>
      </c>
      <c r="AK12" s="106">
        <f t="shared" si="1"/>
        <v>0</v>
      </c>
    </row>
    <row r="13" spans="2:37" ht="15.5" x14ac:dyDescent="0.35">
      <c r="B13" s="66">
        <v>6</v>
      </c>
      <c r="C13" s="67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06">
        <f t="shared" si="0"/>
        <v>0</v>
      </c>
      <c r="AK13" s="106">
        <f t="shared" si="1"/>
        <v>0</v>
      </c>
    </row>
    <row r="14" spans="2:37" ht="15.5" x14ac:dyDescent="0.35">
      <c r="B14" s="66">
        <v>7</v>
      </c>
      <c r="C14" s="67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06">
        <f t="shared" si="0"/>
        <v>0</v>
      </c>
      <c r="AK14" s="106">
        <f t="shared" si="1"/>
        <v>0</v>
      </c>
    </row>
    <row r="15" spans="2:37" ht="15.5" x14ac:dyDescent="0.35">
      <c r="B15" s="66">
        <v>8</v>
      </c>
      <c r="C15" s="67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06">
        <f t="shared" si="0"/>
        <v>0</v>
      </c>
      <c r="AK15" s="106">
        <f t="shared" si="1"/>
        <v>0</v>
      </c>
    </row>
    <row r="16" spans="2:37" ht="15.5" x14ac:dyDescent="0.35">
      <c r="B16" s="66">
        <v>9</v>
      </c>
      <c r="C16" s="67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06">
        <f t="shared" si="0"/>
        <v>0</v>
      </c>
      <c r="AK16" s="106">
        <f t="shared" si="1"/>
        <v>0</v>
      </c>
    </row>
    <row r="17" spans="2:37" ht="15.5" x14ac:dyDescent="0.35">
      <c r="B17" s="66">
        <v>10</v>
      </c>
      <c r="C17" s="67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06">
        <f t="shared" si="0"/>
        <v>0</v>
      </c>
      <c r="AK17" s="106">
        <f t="shared" si="1"/>
        <v>0</v>
      </c>
    </row>
    <row r="18" spans="2:37" ht="15.5" x14ac:dyDescent="0.35">
      <c r="B18" s="66">
        <v>11</v>
      </c>
      <c r="C18" s="67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06">
        <f t="shared" si="0"/>
        <v>0</v>
      </c>
      <c r="AK18" s="106">
        <f t="shared" si="1"/>
        <v>0</v>
      </c>
    </row>
    <row r="19" spans="2:37" ht="15.5" x14ac:dyDescent="0.35">
      <c r="B19" s="66">
        <v>12</v>
      </c>
      <c r="C19" s="67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06">
        <f t="shared" si="0"/>
        <v>0</v>
      </c>
      <c r="AK19" s="106">
        <f t="shared" si="1"/>
        <v>0</v>
      </c>
    </row>
    <row r="20" spans="2:37" ht="15.5" x14ac:dyDescent="0.35">
      <c r="B20" s="66">
        <v>13</v>
      </c>
      <c r="C20" s="67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06">
        <f t="shared" si="0"/>
        <v>0</v>
      </c>
      <c r="AK20" s="106">
        <f t="shared" si="1"/>
        <v>0</v>
      </c>
    </row>
    <row r="21" spans="2:37" ht="15.5" x14ac:dyDescent="0.35">
      <c r="B21" s="66">
        <v>14</v>
      </c>
      <c r="C21" s="67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06">
        <f t="shared" si="0"/>
        <v>0</v>
      </c>
      <c r="AK21" s="106">
        <f t="shared" si="1"/>
        <v>0</v>
      </c>
    </row>
    <row r="22" spans="2:37" ht="15.5" x14ac:dyDescent="0.35">
      <c r="B22" s="66">
        <v>15</v>
      </c>
      <c r="C22" s="67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06">
        <f t="shared" si="0"/>
        <v>0</v>
      </c>
      <c r="AK22" s="106">
        <f t="shared" si="1"/>
        <v>0</v>
      </c>
    </row>
    <row r="23" spans="2:37" ht="15.5" x14ac:dyDescent="0.35">
      <c r="B23" s="66">
        <v>16</v>
      </c>
      <c r="C23" s="67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06">
        <f t="shared" si="0"/>
        <v>0</v>
      </c>
      <c r="AK23" s="106">
        <f t="shared" si="1"/>
        <v>0</v>
      </c>
    </row>
    <row r="24" spans="2:37" ht="15.5" x14ac:dyDescent="0.35">
      <c r="B24" s="66">
        <v>17</v>
      </c>
      <c r="C24" s="67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06">
        <f t="shared" si="0"/>
        <v>0</v>
      </c>
      <c r="AK24" s="106">
        <f t="shared" si="1"/>
        <v>0</v>
      </c>
    </row>
    <row r="25" spans="2:37" ht="15.5" x14ac:dyDescent="0.35">
      <c r="B25" s="66">
        <v>18</v>
      </c>
      <c r="C25" s="67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06">
        <f t="shared" si="0"/>
        <v>0</v>
      </c>
      <c r="AK25" s="106">
        <f t="shared" si="1"/>
        <v>0</v>
      </c>
    </row>
    <row r="26" spans="2:37" ht="15.5" x14ac:dyDescent="0.35">
      <c r="B26" s="66">
        <v>19</v>
      </c>
      <c r="C26" s="67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06">
        <f t="shared" si="0"/>
        <v>0</v>
      </c>
      <c r="AK26" s="106">
        <f t="shared" si="1"/>
        <v>0</v>
      </c>
    </row>
    <row r="27" spans="2:37" ht="15.5" x14ac:dyDescent="0.35">
      <c r="B27" s="66">
        <v>20</v>
      </c>
      <c r="C27" s="67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06">
        <f t="shared" si="0"/>
        <v>0</v>
      </c>
      <c r="AK27" s="106">
        <f t="shared" si="1"/>
        <v>0</v>
      </c>
    </row>
    <row r="28" spans="2:37" ht="15.5" x14ac:dyDescent="0.35">
      <c r="B28" s="66">
        <v>21</v>
      </c>
      <c r="C28" s="67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06">
        <f t="shared" si="0"/>
        <v>0</v>
      </c>
      <c r="AK28" s="106">
        <f t="shared" si="1"/>
        <v>0</v>
      </c>
    </row>
    <row r="29" spans="2:37" ht="15.5" x14ac:dyDescent="0.35">
      <c r="B29" s="66">
        <v>22</v>
      </c>
      <c r="C29" s="67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06">
        <f t="shared" si="0"/>
        <v>0</v>
      </c>
      <c r="AK29" s="106">
        <f t="shared" si="1"/>
        <v>0</v>
      </c>
    </row>
    <row r="30" spans="2:37" ht="15.5" x14ac:dyDescent="0.35">
      <c r="B30" s="66">
        <v>23</v>
      </c>
      <c r="C30" s="67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06">
        <f t="shared" si="0"/>
        <v>0</v>
      </c>
      <c r="AK30" s="106">
        <f t="shared" si="1"/>
        <v>0</v>
      </c>
    </row>
    <row r="31" spans="2:37" ht="15.5" x14ac:dyDescent="0.35">
      <c r="B31" s="66">
        <v>24</v>
      </c>
      <c r="C31" s="67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06">
        <f t="shared" si="0"/>
        <v>0</v>
      </c>
      <c r="AK31" s="106">
        <f t="shared" si="1"/>
        <v>0</v>
      </c>
    </row>
    <row r="32" spans="2:37" ht="16.5" customHeight="1" x14ac:dyDescent="0.35">
      <c r="B32" s="66"/>
      <c r="C32" s="68" t="s">
        <v>36</v>
      </c>
      <c r="D32" s="104">
        <f>(D8+D9+D10+D11+D12+D13+D14+D15+D16+D17+D18+D19+D20+D21+D22+D23+D24+D25+D26+D27+D28+D29+D30+D31)/COUNTA($C$8:$C$31)</f>
        <v>0.66666666666666663</v>
      </c>
      <c r="E32" s="104">
        <f t="shared" ref="E32:AI32" si="2">(E8+E9+E10+E11+E12+E13+E14+E15+E16+E17+E18+E19+E20+E21+E22+E23+E24+E25+E26+E27+E28+E29+E30+E31)/COUNTA($C$8:$C$31)</f>
        <v>1</v>
      </c>
      <c r="F32" s="104">
        <f t="shared" si="2"/>
        <v>0.66666666666666663</v>
      </c>
      <c r="G32" s="104">
        <f t="shared" si="2"/>
        <v>1</v>
      </c>
      <c r="H32" s="104">
        <f t="shared" si="2"/>
        <v>0.66666666666666663</v>
      </c>
      <c r="I32" s="104">
        <f t="shared" si="2"/>
        <v>1</v>
      </c>
      <c r="J32" s="104">
        <f t="shared" si="2"/>
        <v>0.66666666666666663</v>
      </c>
      <c r="K32" s="104">
        <f t="shared" si="2"/>
        <v>1</v>
      </c>
      <c r="L32" s="104">
        <f t="shared" si="2"/>
        <v>1</v>
      </c>
      <c r="M32" s="104">
        <f t="shared" si="2"/>
        <v>1</v>
      </c>
      <c r="N32" s="104">
        <f t="shared" si="2"/>
        <v>0.33333333333333331</v>
      </c>
      <c r="O32" s="104">
        <f t="shared" si="2"/>
        <v>0.66666666666666663</v>
      </c>
      <c r="P32" s="104">
        <f t="shared" si="2"/>
        <v>0.66666666666666663</v>
      </c>
      <c r="Q32" s="104">
        <f t="shared" si="2"/>
        <v>1</v>
      </c>
      <c r="R32" s="104">
        <f t="shared" si="2"/>
        <v>0.66666666666666663</v>
      </c>
      <c r="S32" s="104">
        <f t="shared" si="2"/>
        <v>1</v>
      </c>
      <c r="T32" s="104">
        <f t="shared" si="2"/>
        <v>0.66666666666666663</v>
      </c>
      <c r="U32" s="104">
        <f t="shared" si="2"/>
        <v>1</v>
      </c>
      <c r="V32" s="104">
        <f t="shared" si="2"/>
        <v>1.3333333333333333</v>
      </c>
      <c r="W32" s="104">
        <f t="shared" si="2"/>
        <v>1.6666666666666667</v>
      </c>
      <c r="X32" s="104">
        <f t="shared" si="2"/>
        <v>1</v>
      </c>
      <c r="Y32" s="104">
        <f t="shared" si="2"/>
        <v>1.3333333333333333</v>
      </c>
      <c r="Z32" s="104">
        <f t="shared" si="2"/>
        <v>1</v>
      </c>
      <c r="AA32" s="104">
        <f t="shared" si="2"/>
        <v>1.3333333333333333</v>
      </c>
      <c r="AB32" s="104">
        <f t="shared" si="2"/>
        <v>0.66666666666666663</v>
      </c>
      <c r="AC32" s="104">
        <f t="shared" si="2"/>
        <v>1</v>
      </c>
      <c r="AD32" s="104">
        <f t="shared" si="2"/>
        <v>1</v>
      </c>
      <c r="AE32" s="104">
        <f t="shared" si="2"/>
        <v>1.3333333333333333</v>
      </c>
      <c r="AF32" s="104">
        <f t="shared" si="2"/>
        <v>0.66666666666666663</v>
      </c>
      <c r="AG32" s="104">
        <f t="shared" si="2"/>
        <v>1</v>
      </c>
      <c r="AH32" s="104">
        <f t="shared" si="2"/>
        <v>0.66666666666666663</v>
      </c>
      <c r="AI32" s="104">
        <f t="shared" si="2"/>
        <v>1</v>
      </c>
      <c r="AJ32" s="105">
        <f t="shared" ref="AJ32" si="3">(D32+F32+H32+J32+L32+N32+R32+T32+X32+Z32+AB32+AD32+AF32+P32+V32+AH32)/16</f>
        <v>0.77083333333333326</v>
      </c>
      <c r="AK32" s="105">
        <f t="shared" ref="AK32" si="4">(E32+G32+I32+K32+M32+O32+S32+U32+Y32+AA32+AC32+AE32+AG32+Q32+W32+AI32)/16</f>
        <v>1.0833333333333335</v>
      </c>
    </row>
    <row r="36" spans="3:7" x14ac:dyDescent="0.35">
      <c r="C36" s="19" t="s">
        <v>37</v>
      </c>
      <c r="D36" s="70"/>
      <c r="E36" s="70"/>
      <c r="F36" s="70"/>
      <c r="G36" s="70"/>
    </row>
    <row r="37" spans="3:7" ht="30" x14ac:dyDescent="0.35">
      <c r="C37" s="20"/>
      <c r="D37" s="72" t="s">
        <v>38</v>
      </c>
      <c r="E37" s="72" t="s">
        <v>39</v>
      </c>
      <c r="F37" s="72" t="s">
        <v>40</v>
      </c>
      <c r="G37" s="72" t="s">
        <v>41</v>
      </c>
    </row>
    <row r="38" spans="3:7" ht="15.5" x14ac:dyDescent="0.35">
      <c r="C38" s="21" t="s">
        <v>42</v>
      </c>
      <c r="D38" s="107">
        <f>COUNTA(C8:C31)</f>
        <v>3</v>
      </c>
      <c r="E38" s="107">
        <f>COUNTIF(AJ8:AJ31,"&gt;=3,8")</f>
        <v>0</v>
      </c>
      <c r="F38" s="107">
        <f>COUNTIFS(AJ8:AJ31,"&lt;3,7",AJ8:AJ31,"&gt;=2,3")</f>
        <v>1</v>
      </c>
      <c r="G38" s="107">
        <f>COUNTIFS(AJ8:AJ31,"&lt;2,2",AJ8:AJ31,"&gt;0")</f>
        <v>0</v>
      </c>
    </row>
    <row r="39" spans="3:7" ht="15.5" x14ac:dyDescent="0.35">
      <c r="C39" s="21" t="s">
        <v>43</v>
      </c>
      <c r="D39" s="107">
        <v>100</v>
      </c>
      <c r="E39" s="107">
        <f>E38*D39/D38</f>
        <v>0</v>
      </c>
      <c r="F39" s="108">
        <f>F38*D39/D38</f>
        <v>33.333333333333336</v>
      </c>
      <c r="G39" s="108">
        <f>G38*D39/D38</f>
        <v>0</v>
      </c>
    </row>
    <row r="40" spans="3:7" x14ac:dyDescent="0.35">
      <c r="C40" s="70"/>
      <c r="D40" s="70"/>
      <c r="E40" s="70"/>
      <c r="F40" s="70"/>
      <c r="G40" s="70"/>
    </row>
    <row r="41" spans="3:7" x14ac:dyDescent="0.35">
      <c r="C41" s="70"/>
      <c r="D41" s="70"/>
      <c r="E41" s="70"/>
      <c r="F41" s="70"/>
      <c r="G41" s="70"/>
    </row>
    <row r="42" spans="3:7" x14ac:dyDescent="0.35">
      <c r="C42" s="19" t="s">
        <v>44</v>
      </c>
      <c r="D42" s="70"/>
      <c r="E42" s="70"/>
      <c r="F42" s="70"/>
      <c r="G42" s="70"/>
    </row>
    <row r="43" spans="3:7" ht="30" x14ac:dyDescent="0.35">
      <c r="C43" s="20"/>
      <c r="D43" s="75" t="s">
        <v>38</v>
      </c>
      <c r="E43" s="72" t="s">
        <v>39</v>
      </c>
      <c r="F43" s="72" t="s">
        <v>40</v>
      </c>
      <c r="G43" s="72" t="s">
        <v>41</v>
      </c>
    </row>
    <row r="44" spans="3:7" ht="15.5" x14ac:dyDescent="0.35">
      <c r="C44" s="21" t="s">
        <v>42</v>
      </c>
      <c r="D44" s="107">
        <f>COUNTA(C8:C31)</f>
        <v>3</v>
      </c>
      <c r="E44" s="107">
        <f>COUNTIF(AK8:AK31,"&gt;=3,8")</f>
        <v>0</v>
      </c>
      <c r="F44" s="107">
        <f>COUNTIFS(AK8:AK31,"&lt;3,7",AK8:AK31,"&gt;=2,3")</f>
        <v>1</v>
      </c>
      <c r="G44" s="107">
        <f>COUNTIFS(AK8:AK31,"&lt;2,2",AK8:AK31,"&gt;0")</f>
        <v>0</v>
      </c>
    </row>
    <row r="45" spans="3:7" ht="15.5" x14ac:dyDescent="0.35">
      <c r="C45" s="21" t="s">
        <v>43</v>
      </c>
      <c r="D45" s="107">
        <v>100</v>
      </c>
      <c r="E45" s="108">
        <f>E44*D45/D44</f>
        <v>0</v>
      </c>
      <c r="F45" s="108">
        <f>F44*D45/D44</f>
        <v>33.333333333333336</v>
      </c>
      <c r="G45" s="108">
        <f>G44*D45/D44</f>
        <v>0</v>
      </c>
    </row>
  </sheetData>
  <sheetProtection algorithmName="SHA-512" hashValue="UA96MuDHeCKXN4i8A318GtpNgkrdbU5YW1JfaN/ZT0/EpNfCN53G/Bg+hk5TXwq7CjINAX1Pq1EX5DzCMNO/IA==" saltValue="AQO8xJa7TqhmH+iAlJmXdQ==" spinCount="100000" sheet="1" objects="1" formatCells="0" formatColumns="0" formatRows="0" insertColumns="0" insertRows="0" insertHyperlinks="0" deleteColumns="0" deleteRows="0" sort="0" autoFilter="0" pivotTables="0"/>
  <mergeCells count="21">
    <mergeCell ref="AD5:AE6"/>
    <mergeCell ref="AF5:AG6"/>
    <mergeCell ref="AH5:AI6"/>
    <mergeCell ref="AJ5:AK6"/>
    <mergeCell ref="Z3:AA3"/>
    <mergeCell ref="B1:AK1"/>
    <mergeCell ref="B5:B7"/>
    <mergeCell ref="C5:C7"/>
    <mergeCell ref="D5:E6"/>
    <mergeCell ref="F5:G6"/>
    <mergeCell ref="H5:I6"/>
    <mergeCell ref="J5:K6"/>
    <mergeCell ref="L5:M6"/>
    <mergeCell ref="N5:O6"/>
    <mergeCell ref="P5:Q6"/>
    <mergeCell ref="R5:S6"/>
    <mergeCell ref="T5:U6"/>
    <mergeCell ref="V5:W6"/>
    <mergeCell ref="X5:Y6"/>
    <mergeCell ref="Z5:AA6"/>
    <mergeCell ref="AB5:AC6"/>
  </mergeCells>
  <hyperlinks>
    <hyperlink ref="Z3" location="'ТИТУЛ'!A1" display="'ТИТУЛ'!A1" xr:uid="{BBEE78DB-CE42-4B62-9721-A8D1EC00EA86}"/>
    <hyperlink ref="Z3:AA3" location="Оглавление!A1" display="ОГЛАВЛЕНИЕ" xr:uid="{6F4206A5-23AB-4679-B5AD-793E56A9F7ED}"/>
  </hyperlinks>
  <pageMargins left="0.7" right="0.7" top="0.75" bottom="0.75" header="0.3" footer="0.3"/>
  <pageSetup paperSize="9" scale="40" orientation="landscape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tabColor rgb="FFFFC000"/>
    <pageSetUpPr fitToPage="1"/>
  </sheetPr>
  <dimension ref="B1:S41"/>
  <sheetViews>
    <sheetView view="pageLayout" zoomScale="70" zoomScaleNormal="100" zoomScalePageLayoutView="70" workbookViewId="0">
      <selection activeCell="V1" sqref="V1:W1"/>
    </sheetView>
  </sheetViews>
  <sheetFormatPr defaultColWidth="9" defaultRowHeight="14.5" x14ac:dyDescent="0.35"/>
  <cols>
    <col min="1" max="2" width="9" style="1"/>
    <col min="3" max="3" width="36.54296875" style="1" customWidth="1"/>
    <col min="4" max="4" width="8.1796875" style="1" customWidth="1"/>
    <col min="5" max="5" width="8" style="1" customWidth="1"/>
    <col min="6" max="6" width="8.7265625" style="1" customWidth="1"/>
    <col min="7" max="7" width="9.7265625" style="1" customWidth="1"/>
    <col min="8" max="9" width="8.26953125" style="1" customWidth="1"/>
    <col min="10" max="11" width="6.81640625" style="1" customWidth="1"/>
    <col min="12" max="12" width="7.7265625" style="1" customWidth="1"/>
    <col min="13" max="13" width="8.54296875" style="1" customWidth="1"/>
    <col min="14" max="14" width="7.453125" style="1" customWidth="1"/>
    <col min="15" max="15" width="8.81640625" style="1" customWidth="1"/>
    <col min="16" max="16" width="8.26953125" style="1" customWidth="1"/>
    <col min="17" max="17" width="7.54296875" style="1" customWidth="1"/>
    <col min="18" max="18" width="8.54296875" style="1" customWidth="1"/>
    <col min="19" max="19" width="8.26953125" style="1" customWidth="1"/>
    <col min="20" max="16384" width="9" style="1"/>
  </cols>
  <sheetData>
    <row r="1" spans="2:19" ht="17.5" x14ac:dyDescent="0.35">
      <c r="B1" s="86"/>
    </row>
    <row r="2" spans="2:19" ht="17.5" x14ac:dyDescent="0.35">
      <c r="B2" s="30" t="s">
        <v>45</v>
      </c>
      <c r="M2"/>
      <c r="N2" s="243" t="s">
        <v>363</v>
      </c>
      <c r="O2" s="243"/>
      <c r="P2"/>
    </row>
    <row r="3" spans="2:19" ht="17.5" x14ac:dyDescent="0.35">
      <c r="B3" s="86"/>
      <c r="C3" s="18"/>
      <c r="D3" s="18"/>
      <c r="E3" s="18"/>
    </row>
    <row r="4" spans="2:19" ht="47.25" customHeight="1" x14ac:dyDescent="0.35">
      <c r="B4" s="225" t="s">
        <v>12</v>
      </c>
      <c r="C4" s="225" t="s">
        <v>13</v>
      </c>
      <c r="D4" s="232" t="s">
        <v>46</v>
      </c>
      <c r="E4" s="236"/>
      <c r="F4" s="232" t="s">
        <v>47</v>
      </c>
      <c r="G4" s="233"/>
      <c r="H4" s="232" t="s">
        <v>48</v>
      </c>
      <c r="I4" s="236"/>
      <c r="J4" s="233" t="s">
        <v>49</v>
      </c>
      <c r="K4" s="236"/>
      <c r="L4" s="232" t="s">
        <v>50</v>
      </c>
      <c r="M4" s="233"/>
      <c r="N4" s="232" t="s">
        <v>51</v>
      </c>
      <c r="O4" s="236"/>
      <c r="P4" s="232" t="s">
        <v>52</v>
      </c>
      <c r="Q4" s="236"/>
      <c r="R4" s="238" t="s">
        <v>30</v>
      </c>
      <c r="S4" s="239"/>
    </row>
    <row r="5" spans="2:19" ht="70" customHeight="1" x14ac:dyDescent="0.35">
      <c r="B5" s="226"/>
      <c r="C5" s="226"/>
      <c r="D5" s="234"/>
      <c r="E5" s="237"/>
      <c r="F5" s="234"/>
      <c r="G5" s="235"/>
      <c r="H5" s="234"/>
      <c r="I5" s="237"/>
      <c r="J5" s="235"/>
      <c r="K5" s="237"/>
      <c r="L5" s="234"/>
      <c r="M5" s="235"/>
      <c r="N5" s="234"/>
      <c r="O5" s="237"/>
      <c r="P5" s="234"/>
      <c r="Q5" s="237"/>
      <c r="R5" s="240"/>
      <c r="S5" s="241"/>
    </row>
    <row r="6" spans="2:19" ht="15.5" x14ac:dyDescent="0.35">
      <c r="B6" s="227"/>
      <c r="C6" s="227"/>
      <c r="D6" s="65" t="s">
        <v>31</v>
      </c>
      <c r="E6" s="65" t="s">
        <v>32</v>
      </c>
      <c r="F6" s="65" t="s">
        <v>31</v>
      </c>
      <c r="G6" s="65" t="s">
        <v>32</v>
      </c>
      <c r="H6" s="65" t="s">
        <v>31</v>
      </c>
      <c r="I6" s="65" t="s">
        <v>32</v>
      </c>
      <c r="J6" s="65" t="s">
        <v>31</v>
      </c>
      <c r="K6" s="65" t="s">
        <v>32</v>
      </c>
      <c r="L6" s="65" t="s">
        <v>31</v>
      </c>
      <c r="M6" s="65" t="s">
        <v>32</v>
      </c>
      <c r="N6" s="65" t="s">
        <v>31</v>
      </c>
      <c r="O6" s="65" t="s">
        <v>32</v>
      </c>
      <c r="P6" s="65" t="s">
        <v>31</v>
      </c>
      <c r="Q6" s="65" t="s">
        <v>32</v>
      </c>
      <c r="R6" s="88" t="s">
        <v>31</v>
      </c>
      <c r="S6" s="88" t="s">
        <v>32</v>
      </c>
    </row>
    <row r="7" spans="2:19" ht="15.5" x14ac:dyDescent="0.35">
      <c r="B7" s="66">
        <v>1</v>
      </c>
      <c r="C7" s="67" t="s">
        <v>33</v>
      </c>
      <c r="D7" s="169">
        <v>2</v>
      </c>
      <c r="E7" s="169">
        <v>3</v>
      </c>
      <c r="F7" s="169">
        <v>2</v>
      </c>
      <c r="G7" s="169">
        <v>3</v>
      </c>
      <c r="H7" s="169">
        <v>2</v>
      </c>
      <c r="I7" s="169">
        <v>3</v>
      </c>
      <c r="J7" s="169">
        <v>2</v>
      </c>
      <c r="K7" s="169">
        <v>3</v>
      </c>
      <c r="L7" s="169">
        <v>3</v>
      </c>
      <c r="M7" s="169">
        <v>4</v>
      </c>
      <c r="N7" s="169">
        <v>3</v>
      </c>
      <c r="O7" s="169">
        <v>4</v>
      </c>
      <c r="P7" s="169">
        <v>3</v>
      </c>
      <c r="Q7" s="169">
        <v>4</v>
      </c>
      <c r="R7" s="171">
        <f>(D7+F7+H7+J7+L7+N7+P7)/7</f>
        <v>2.4285714285714284</v>
      </c>
      <c r="S7" s="171">
        <f>(E7+G7+I7+K7+M7+O7+Q7)/7</f>
        <v>3.4285714285714284</v>
      </c>
    </row>
    <row r="8" spans="2:19" ht="15.5" x14ac:dyDescent="0.35">
      <c r="B8" s="66">
        <v>2</v>
      </c>
      <c r="C8" s="67" t="s">
        <v>34</v>
      </c>
      <c r="D8" s="169">
        <v>3</v>
      </c>
      <c r="E8" s="169">
        <v>4</v>
      </c>
      <c r="F8" s="169">
        <v>3</v>
      </c>
      <c r="G8" s="169">
        <v>4</v>
      </c>
      <c r="H8" s="169">
        <v>3</v>
      </c>
      <c r="I8" s="169">
        <v>4</v>
      </c>
      <c r="J8" s="169">
        <v>3</v>
      </c>
      <c r="K8" s="169">
        <v>4</v>
      </c>
      <c r="L8" s="169">
        <v>4</v>
      </c>
      <c r="M8" s="169">
        <v>5</v>
      </c>
      <c r="N8" s="169">
        <v>3</v>
      </c>
      <c r="O8" s="169">
        <v>4</v>
      </c>
      <c r="P8" s="169">
        <v>2</v>
      </c>
      <c r="Q8" s="169">
        <v>5</v>
      </c>
      <c r="R8" s="171">
        <f t="shared" ref="R8:R30" si="0">(D8+F8+H8+J8+L8+N8+P8)/7</f>
        <v>3</v>
      </c>
      <c r="S8" s="171">
        <f t="shared" ref="S8:S30" si="1">(E8+G8+I8+K8+M8+O8+Q8)/7</f>
        <v>4.2857142857142856</v>
      </c>
    </row>
    <row r="9" spans="2:19" ht="15.5" x14ac:dyDescent="0.35">
      <c r="B9" s="66">
        <v>3</v>
      </c>
      <c r="C9" s="67" t="s">
        <v>35</v>
      </c>
      <c r="D9" s="169">
        <v>4</v>
      </c>
      <c r="E9" s="169">
        <v>5</v>
      </c>
      <c r="F9" s="169">
        <v>3</v>
      </c>
      <c r="G9" s="169">
        <v>4</v>
      </c>
      <c r="H9" s="169">
        <v>3</v>
      </c>
      <c r="I9" s="169">
        <v>4</v>
      </c>
      <c r="J9" s="169">
        <v>3</v>
      </c>
      <c r="K9" s="169">
        <v>4</v>
      </c>
      <c r="L9" s="169">
        <v>3</v>
      </c>
      <c r="M9" s="169">
        <v>3</v>
      </c>
      <c r="N9" s="169">
        <v>3</v>
      </c>
      <c r="O9" s="169">
        <v>4</v>
      </c>
      <c r="P9" s="169">
        <v>2</v>
      </c>
      <c r="Q9" s="169">
        <v>3</v>
      </c>
      <c r="R9" s="171">
        <f t="shared" si="0"/>
        <v>3</v>
      </c>
      <c r="S9" s="171">
        <f t="shared" si="1"/>
        <v>3.8571428571428572</v>
      </c>
    </row>
    <row r="10" spans="2:19" ht="15.5" x14ac:dyDescent="0.35">
      <c r="B10" s="66">
        <v>4</v>
      </c>
      <c r="C10" s="67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71">
        <f t="shared" si="0"/>
        <v>0</v>
      </c>
      <c r="S10" s="171">
        <f t="shared" si="1"/>
        <v>0</v>
      </c>
    </row>
    <row r="11" spans="2:19" ht="15.5" x14ac:dyDescent="0.35">
      <c r="B11" s="66">
        <v>5</v>
      </c>
      <c r="C11" s="67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71">
        <f t="shared" si="0"/>
        <v>0</v>
      </c>
      <c r="S11" s="171">
        <f t="shared" si="1"/>
        <v>0</v>
      </c>
    </row>
    <row r="12" spans="2:19" ht="15.5" x14ac:dyDescent="0.35">
      <c r="B12" s="66">
        <v>6</v>
      </c>
      <c r="C12" s="67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71">
        <f t="shared" si="0"/>
        <v>0</v>
      </c>
      <c r="S12" s="171">
        <f t="shared" si="1"/>
        <v>0</v>
      </c>
    </row>
    <row r="13" spans="2:19" ht="15.5" x14ac:dyDescent="0.35">
      <c r="B13" s="66">
        <v>7</v>
      </c>
      <c r="C13" s="67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71">
        <f t="shared" si="0"/>
        <v>0</v>
      </c>
      <c r="S13" s="171">
        <f t="shared" si="1"/>
        <v>0</v>
      </c>
    </row>
    <row r="14" spans="2:19" ht="15.5" x14ac:dyDescent="0.35">
      <c r="B14" s="66">
        <v>8</v>
      </c>
      <c r="C14" s="67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71">
        <f t="shared" si="0"/>
        <v>0</v>
      </c>
      <c r="S14" s="171">
        <f t="shared" si="1"/>
        <v>0</v>
      </c>
    </row>
    <row r="15" spans="2:19" ht="15.5" x14ac:dyDescent="0.35">
      <c r="B15" s="66">
        <v>9</v>
      </c>
      <c r="C15" s="67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71">
        <f t="shared" si="0"/>
        <v>0</v>
      </c>
      <c r="S15" s="171">
        <f t="shared" si="1"/>
        <v>0</v>
      </c>
    </row>
    <row r="16" spans="2:19" ht="15.5" x14ac:dyDescent="0.35">
      <c r="B16" s="66">
        <v>10</v>
      </c>
      <c r="C16" s="67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71">
        <f t="shared" si="0"/>
        <v>0</v>
      </c>
      <c r="S16" s="171">
        <f t="shared" si="1"/>
        <v>0</v>
      </c>
    </row>
    <row r="17" spans="2:19" ht="15.5" x14ac:dyDescent="0.35">
      <c r="B17" s="66">
        <v>11</v>
      </c>
      <c r="C17" s="67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71">
        <f t="shared" si="0"/>
        <v>0</v>
      </c>
      <c r="S17" s="171">
        <f t="shared" si="1"/>
        <v>0</v>
      </c>
    </row>
    <row r="18" spans="2:19" ht="15.5" x14ac:dyDescent="0.35">
      <c r="B18" s="66">
        <v>12</v>
      </c>
      <c r="C18" s="67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71">
        <f t="shared" si="0"/>
        <v>0</v>
      </c>
      <c r="S18" s="171">
        <f t="shared" si="1"/>
        <v>0</v>
      </c>
    </row>
    <row r="19" spans="2:19" ht="15.5" x14ac:dyDescent="0.35">
      <c r="B19" s="66">
        <v>13</v>
      </c>
      <c r="C19" s="67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71">
        <f t="shared" si="0"/>
        <v>0</v>
      </c>
      <c r="S19" s="171">
        <f t="shared" si="1"/>
        <v>0</v>
      </c>
    </row>
    <row r="20" spans="2:19" ht="15.5" x14ac:dyDescent="0.35">
      <c r="B20" s="66">
        <v>14</v>
      </c>
      <c r="C20" s="67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71">
        <f t="shared" si="0"/>
        <v>0</v>
      </c>
      <c r="S20" s="171">
        <f t="shared" si="1"/>
        <v>0</v>
      </c>
    </row>
    <row r="21" spans="2:19" ht="15.5" x14ac:dyDescent="0.35">
      <c r="B21" s="66">
        <v>15</v>
      </c>
      <c r="C21" s="67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71">
        <f t="shared" si="0"/>
        <v>0</v>
      </c>
      <c r="S21" s="171">
        <f t="shared" si="1"/>
        <v>0</v>
      </c>
    </row>
    <row r="22" spans="2:19" ht="15.5" x14ac:dyDescent="0.35">
      <c r="B22" s="66">
        <v>16</v>
      </c>
      <c r="C22" s="67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71">
        <f t="shared" si="0"/>
        <v>0</v>
      </c>
      <c r="S22" s="171">
        <f t="shared" si="1"/>
        <v>0</v>
      </c>
    </row>
    <row r="23" spans="2:19" ht="15.5" x14ac:dyDescent="0.35">
      <c r="B23" s="66">
        <v>17</v>
      </c>
      <c r="C23" s="67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71">
        <f t="shared" si="0"/>
        <v>0</v>
      </c>
      <c r="S23" s="171">
        <f t="shared" si="1"/>
        <v>0</v>
      </c>
    </row>
    <row r="24" spans="2:19" ht="15.5" x14ac:dyDescent="0.35">
      <c r="B24" s="66">
        <v>18</v>
      </c>
      <c r="C24" s="67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71">
        <f t="shared" si="0"/>
        <v>0</v>
      </c>
      <c r="S24" s="171">
        <f t="shared" si="1"/>
        <v>0</v>
      </c>
    </row>
    <row r="25" spans="2:19" ht="15.5" x14ac:dyDescent="0.35">
      <c r="B25" s="66">
        <v>19</v>
      </c>
      <c r="C25" s="67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71">
        <f t="shared" si="0"/>
        <v>0</v>
      </c>
      <c r="S25" s="171">
        <f t="shared" si="1"/>
        <v>0</v>
      </c>
    </row>
    <row r="26" spans="2:19" ht="15.5" x14ac:dyDescent="0.35">
      <c r="B26" s="66">
        <v>20</v>
      </c>
      <c r="C26" s="67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71">
        <f t="shared" si="0"/>
        <v>0</v>
      </c>
      <c r="S26" s="171">
        <f t="shared" si="1"/>
        <v>0</v>
      </c>
    </row>
    <row r="27" spans="2:19" ht="15.5" x14ac:dyDescent="0.35">
      <c r="B27" s="66">
        <v>21</v>
      </c>
      <c r="C27" s="67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71">
        <f t="shared" si="0"/>
        <v>0</v>
      </c>
      <c r="S27" s="171">
        <f t="shared" si="1"/>
        <v>0</v>
      </c>
    </row>
    <row r="28" spans="2:19" ht="15.5" x14ac:dyDescent="0.35">
      <c r="B28" s="66">
        <v>22</v>
      </c>
      <c r="C28" s="67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71">
        <f t="shared" si="0"/>
        <v>0</v>
      </c>
      <c r="S28" s="171">
        <f t="shared" si="1"/>
        <v>0</v>
      </c>
    </row>
    <row r="29" spans="2:19" ht="15.5" x14ac:dyDescent="0.35">
      <c r="B29" s="66">
        <v>23</v>
      </c>
      <c r="C29" s="67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71">
        <f t="shared" si="0"/>
        <v>0</v>
      </c>
      <c r="S29" s="171">
        <f t="shared" si="1"/>
        <v>0</v>
      </c>
    </row>
    <row r="30" spans="2:19" ht="15.5" x14ac:dyDescent="0.35">
      <c r="B30" s="66">
        <v>24</v>
      </c>
      <c r="C30" s="67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71">
        <f t="shared" si="0"/>
        <v>0</v>
      </c>
      <c r="S30" s="171">
        <f t="shared" si="1"/>
        <v>0</v>
      </c>
    </row>
    <row r="31" spans="2:19" ht="16.5" customHeight="1" x14ac:dyDescent="0.35">
      <c r="B31" s="66"/>
      <c r="C31" s="68" t="s">
        <v>36</v>
      </c>
      <c r="D31" s="170">
        <f>(D7+D8+D9+D10+D11+D12+D13+D14+D15+D16+D17+D18+D19+D20+D21+D22+D23+D24+D25+D26+D27+D28+D29+D30)/COUNTA($C$7:$C$30)</f>
        <v>3</v>
      </c>
      <c r="E31" s="170">
        <f t="shared" ref="E31:Q31" si="2">(E7+E8+E9+E10+E11+E12+E13+E14+E15+E16+E17+E18+E19+E20+E21+E22+E23+E24+E25+E26+E27+E28+E29+E30)/COUNTA($C$7:$C$30)</f>
        <v>4</v>
      </c>
      <c r="F31" s="170">
        <f t="shared" si="2"/>
        <v>2.6666666666666665</v>
      </c>
      <c r="G31" s="170">
        <f t="shared" si="2"/>
        <v>3.6666666666666665</v>
      </c>
      <c r="H31" s="170">
        <f t="shared" si="2"/>
        <v>2.6666666666666665</v>
      </c>
      <c r="I31" s="170">
        <f t="shared" si="2"/>
        <v>3.6666666666666665</v>
      </c>
      <c r="J31" s="170">
        <f t="shared" si="2"/>
        <v>2.6666666666666665</v>
      </c>
      <c r="K31" s="170">
        <f t="shared" si="2"/>
        <v>3.6666666666666665</v>
      </c>
      <c r="L31" s="170">
        <f t="shared" si="2"/>
        <v>3.3333333333333335</v>
      </c>
      <c r="M31" s="170">
        <f t="shared" si="2"/>
        <v>4</v>
      </c>
      <c r="N31" s="170">
        <f t="shared" si="2"/>
        <v>3</v>
      </c>
      <c r="O31" s="170">
        <f t="shared" si="2"/>
        <v>4</v>
      </c>
      <c r="P31" s="170">
        <f t="shared" si="2"/>
        <v>2.3333333333333335</v>
      </c>
      <c r="Q31" s="170">
        <f t="shared" si="2"/>
        <v>4</v>
      </c>
      <c r="R31" s="172">
        <f t="shared" ref="R31" si="3">(D31+F31+H31+J31+L31+N31+P31)/7</f>
        <v>2.8095238095238093</v>
      </c>
      <c r="S31" s="172">
        <f t="shared" ref="S31" si="4">(E31+G31+I31+K31+M31+O31+Q31)/7</f>
        <v>3.8571428571428572</v>
      </c>
    </row>
    <row r="33" spans="3:7" ht="15" x14ac:dyDescent="0.35">
      <c r="C33" s="69" t="s">
        <v>37</v>
      </c>
      <c r="D33" s="70"/>
      <c r="E33" s="70"/>
      <c r="F33" s="70"/>
      <c r="G33" s="70"/>
    </row>
    <row r="34" spans="3:7" ht="30" x14ac:dyDescent="0.35">
      <c r="C34" s="71"/>
      <c r="D34" s="72" t="s">
        <v>38</v>
      </c>
      <c r="E34" s="72" t="s">
        <v>39</v>
      </c>
      <c r="F34" s="72" t="s">
        <v>40</v>
      </c>
      <c r="G34" s="72" t="s">
        <v>41</v>
      </c>
    </row>
    <row r="35" spans="3:7" ht="15.5" x14ac:dyDescent="0.35">
      <c r="C35" s="73" t="s">
        <v>42</v>
      </c>
      <c r="D35" s="107">
        <f>COUNTA(C7:C30)</f>
        <v>3</v>
      </c>
      <c r="E35" s="107">
        <f>COUNTIF(R7:R30,"&gt;=3,8")</f>
        <v>0</v>
      </c>
      <c r="F35" s="107">
        <f>COUNTIFS(R7:R30,"&lt;3,7",R7:R30,"&gt;=2,3")</f>
        <v>3</v>
      </c>
      <c r="G35" s="107">
        <f>COUNTIFS(R7:R30,"&lt;2,2",R7:R30,"&gt;0")</f>
        <v>0</v>
      </c>
    </row>
    <row r="36" spans="3:7" ht="15.5" x14ac:dyDescent="0.35">
      <c r="C36" s="73" t="s">
        <v>43</v>
      </c>
      <c r="D36" s="107">
        <v>100</v>
      </c>
      <c r="E36" s="107">
        <f>E35*D36/D35</f>
        <v>0</v>
      </c>
      <c r="F36" s="108">
        <f>F35*D36/D35</f>
        <v>100</v>
      </c>
      <c r="G36" s="108">
        <f>G35*D36/D35</f>
        <v>0</v>
      </c>
    </row>
    <row r="37" spans="3:7" ht="15.5" x14ac:dyDescent="0.35">
      <c r="C37" s="74"/>
      <c r="D37" s="70"/>
      <c r="E37" s="70"/>
      <c r="F37" s="70"/>
      <c r="G37" s="70"/>
    </row>
    <row r="38" spans="3:7" ht="15" x14ac:dyDescent="0.35">
      <c r="C38" s="69" t="s">
        <v>44</v>
      </c>
      <c r="D38" s="70"/>
      <c r="E38" s="70"/>
      <c r="F38" s="70"/>
      <c r="G38" s="70"/>
    </row>
    <row r="39" spans="3:7" ht="30" x14ac:dyDescent="0.35">
      <c r="C39" s="71"/>
      <c r="D39" s="75" t="s">
        <v>38</v>
      </c>
      <c r="E39" s="72" t="s">
        <v>39</v>
      </c>
      <c r="F39" s="72" t="s">
        <v>40</v>
      </c>
      <c r="G39" s="72" t="s">
        <v>41</v>
      </c>
    </row>
    <row r="40" spans="3:7" ht="15.5" x14ac:dyDescent="0.35">
      <c r="C40" s="73" t="s">
        <v>42</v>
      </c>
      <c r="D40" s="107">
        <f>COUNTA(C7:C30)</f>
        <v>3</v>
      </c>
      <c r="E40" s="107">
        <f>COUNTIF(S7:S30,"&gt;=3,8")</f>
        <v>2</v>
      </c>
      <c r="F40" s="107">
        <f>COUNTIFS(S7:S30,"&lt;3,7",S7:S30,"&gt;=2,3")</f>
        <v>1</v>
      </c>
      <c r="G40" s="107">
        <f>COUNTIFS(S7:S30,"&lt;2,2",S7:S30,"&gt;0")</f>
        <v>0</v>
      </c>
    </row>
    <row r="41" spans="3:7" ht="15.5" x14ac:dyDescent="0.35">
      <c r="C41" s="73" t="s">
        <v>43</v>
      </c>
      <c r="D41" s="107">
        <v>100</v>
      </c>
      <c r="E41" s="108">
        <f>E40*D41/D40</f>
        <v>66.666666666666671</v>
      </c>
      <c r="F41" s="108">
        <f>F40*D41/D40</f>
        <v>33.333333333333336</v>
      </c>
      <c r="G41" s="108">
        <f>G40*D41/D40</f>
        <v>0</v>
      </c>
    </row>
  </sheetData>
  <sheetProtection algorithmName="SHA-512" hashValue="7ccTFLNYs7zxI4/2fvVCCG5MKt++nCVyzloq0yklxVt5APWCaS9FG13iSghUwrNLJXL4JEcX06oI+uu8tzIZkA==" saltValue="Fnn/lrN/i+X+VPdcxBFfmg==" spinCount="100000" sheet="1" objects="1" formatCells="0" formatColumns="0" formatRows="0" insertColumns="0" insertRows="0" insertHyperlinks="0" deleteColumns="0" deleteRows="0" sort="0" autoFilter="0" pivotTables="0"/>
  <mergeCells count="11">
    <mergeCell ref="R4:S5"/>
    <mergeCell ref="B4:B6"/>
    <mergeCell ref="C4:C6"/>
    <mergeCell ref="D4:E5"/>
    <mergeCell ref="F4:G5"/>
    <mergeCell ref="H4:I5"/>
    <mergeCell ref="N2:O2"/>
    <mergeCell ref="J4:K5"/>
    <mergeCell ref="L4:M5"/>
    <mergeCell ref="N4:O5"/>
    <mergeCell ref="P4:Q5"/>
  </mergeCells>
  <hyperlinks>
    <hyperlink ref="N2" location="'ТИТУЛ'!A1" display="'ТИТУЛ'!A1" xr:uid="{7B93C259-B64E-4C40-BA40-18D8C9DD0F75}"/>
    <hyperlink ref="N2:O2" location="Оглавление!A1" display="ОГЛАВЛЕНИЕ" xr:uid="{C7CBF810-9F6C-4B61-A908-E99E14C5BE25}"/>
  </hyperlinks>
  <pageMargins left="0.7" right="0.7" top="0.75" bottom="0.75" header="0.3" footer="0.3"/>
  <pageSetup paperSize="9" scale="47" orientation="portrait" r:id="rId1"/>
  <headerFooter>
    <oddHeader>&amp;R&amp;"Monotype Corsiva"&amp;12О.В. Яковлева</oddHeader>
    <oddFooter>&amp;R&amp;"Monotype Corsiva"&amp;12https://vk.com/travel_posobiya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rgb="FFFFC000"/>
    <pageSetUpPr fitToPage="1"/>
  </sheetPr>
  <dimension ref="B1:S42"/>
  <sheetViews>
    <sheetView view="pageLayout" zoomScale="55" zoomScaleNormal="100" zoomScalePageLayoutView="55" workbookViewId="0">
      <selection activeCell="V1" sqref="V1:W1"/>
    </sheetView>
  </sheetViews>
  <sheetFormatPr defaultColWidth="9.1796875" defaultRowHeight="14.5" x14ac:dyDescent="0.35"/>
  <cols>
    <col min="1" max="1" width="9" style="1" customWidth="1"/>
    <col min="2" max="2" width="9.1796875" style="1"/>
    <col min="3" max="3" width="27.453125" style="1" customWidth="1"/>
    <col min="4" max="5" width="10.1796875" style="1" customWidth="1"/>
    <col min="6" max="6" width="12" style="1" customWidth="1"/>
    <col min="7" max="7" width="12.1796875" style="1" customWidth="1"/>
    <col min="8" max="9" width="8.26953125" style="1" customWidth="1"/>
    <col min="10" max="10" width="7.453125" style="1" customWidth="1"/>
    <col min="11" max="11" width="7.7265625" style="1" customWidth="1"/>
    <col min="12" max="12" width="6.7265625" style="1" customWidth="1"/>
    <col min="13" max="13" width="7" style="1" customWidth="1"/>
    <col min="14" max="14" width="6" style="1" customWidth="1"/>
    <col min="15" max="15" width="6.453125" style="1" customWidth="1"/>
    <col min="16" max="17" width="7.26953125" style="1" customWidth="1"/>
    <col min="18" max="18" width="7.81640625" style="1" customWidth="1"/>
    <col min="19" max="19" width="8.26953125" style="1" customWidth="1"/>
    <col min="20" max="16384" width="9.1796875" style="1"/>
  </cols>
  <sheetData>
    <row r="1" spans="2:19" ht="17.5" x14ac:dyDescent="0.35">
      <c r="B1" s="94" t="s">
        <v>53</v>
      </c>
      <c r="Q1" s="242" t="s">
        <v>363</v>
      </c>
      <c r="R1" s="242"/>
    </row>
    <row r="2" spans="2:19" ht="15" thickBot="1" x14ac:dyDescent="0.4"/>
    <row r="3" spans="2:19" ht="31.5" customHeight="1" thickBot="1" x14ac:dyDescent="0.4">
      <c r="B3" s="225" t="s">
        <v>12</v>
      </c>
      <c r="C3" s="225" t="s">
        <v>13</v>
      </c>
      <c r="D3" s="232" t="s">
        <v>54</v>
      </c>
      <c r="E3" s="233"/>
      <c r="F3" s="232" t="s">
        <v>55</v>
      </c>
      <c r="G3" s="236"/>
      <c r="H3" s="232" t="s">
        <v>56</v>
      </c>
      <c r="I3" s="236"/>
      <c r="J3" s="245" t="s">
        <v>57</v>
      </c>
      <c r="K3" s="245"/>
      <c r="L3" s="245"/>
      <c r="M3" s="245"/>
      <c r="N3" s="245"/>
      <c r="O3" s="245"/>
      <c r="P3" s="245"/>
      <c r="Q3" s="245"/>
      <c r="R3" s="244" t="s">
        <v>30</v>
      </c>
      <c r="S3" s="244"/>
    </row>
    <row r="4" spans="2:19" ht="141" customHeight="1" x14ac:dyDescent="0.35">
      <c r="B4" s="226"/>
      <c r="C4" s="226"/>
      <c r="D4" s="234"/>
      <c r="E4" s="235"/>
      <c r="F4" s="234"/>
      <c r="G4" s="237"/>
      <c r="H4" s="234"/>
      <c r="I4" s="237"/>
      <c r="J4" s="246" t="s">
        <v>58</v>
      </c>
      <c r="K4" s="247"/>
      <c r="L4" s="248" t="s">
        <v>59</v>
      </c>
      <c r="M4" s="247"/>
      <c r="N4" s="248" t="s">
        <v>60</v>
      </c>
      <c r="O4" s="247"/>
      <c r="P4" s="248" t="s">
        <v>61</v>
      </c>
      <c r="Q4" s="247"/>
      <c r="R4" s="244"/>
      <c r="S4" s="244"/>
    </row>
    <row r="5" spans="2:19" ht="15.5" x14ac:dyDescent="0.35">
      <c r="B5" s="227"/>
      <c r="C5" s="227"/>
      <c r="D5" s="65" t="s">
        <v>31</v>
      </c>
      <c r="E5" s="65" t="s">
        <v>32</v>
      </c>
      <c r="F5" s="65" t="s">
        <v>31</v>
      </c>
      <c r="G5" s="65" t="s">
        <v>32</v>
      </c>
      <c r="H5" s="65" t="s">
        <v>31</v>
      </c>
      <c r="I5" s="65" t="s">
        <v>32</v>
      </c>
      <c r="J5" s="65" t="s">
        <v>31</v>
      </c>
      <c r="K5" s="65" t="s">
        <v>32</v>
      </c>
      <c r="L5" s="65" t="s">
        <v>31</v>
      </c>
      <c r="M5" s="65" t="s">
        <v>32</v>
      </c>
      <c r="N5" s="65" t="s">
        <v>31</v>
      </c>
      <c r="O5" s="65" t="s">
        <v>32</v>
      </c>
      <c r="P5" s="65" t="s">
        <v>31</v>
      </c>
      <c r="Q5" s="65" t="s">
        <v>32</v>
      </c>
      <c r="R5" s="76" t="s">
        <v>31</v>
      </c>
      <c r="S5" s="76" t="s">
        <v>32</v>
      </c>
    </row>
    <row r="6" spans="2:19" ht="15.5" x14ac:dyDescent="0.35">
      <c r="B6" s="66">
        <v>1</v>
      </c>
      <c r="C6" s="67" t="s">
        <v>33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89">
        <f>(D6+F6+H6+J6+L6+N6+P6)/7</f>
        <v>0</v>
      </c>
      <c r="S6" s="89">
        <f>(E6+G6+I6+K6+M6+O6+Q6)/7</f>
        <v>0</v>
      </c>
    </row>
    <row r="7" spans="2:19" ht="15.5" x14ac:dyDescent="0.35">
      <c r="B7" s="66">
        <v>2</v>
      </c>
      <c r="C7" s="67" t="s">
        <v>34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89">
        <f t="shared" ref="R7:R29" si="0">(D7+F7+H7+J7+L7+N7+P7)/7</f>
        <v>0</v>
      </c>
      <c r="S7" s="89">
        <f t="shared" ref="S7:S29" si="1">(E7+G7+I7+K7+M7+O7+Q7)/7</f>
        <v>0</v>
      </c>
    </row>
    <row r="8" spans="2:19" ht="15.5" x14ac:dyDescent="0.35">
      <c r="B8" s="66">
        <v>3</v>
      </c>
      <c r="C8" s="67" t="s">
        <v>35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89">
        <f t="shared" si="0"/>
        <v>0</v>
      </c>
      <c r="S8" s="89">
        <f t="shared" si="1"/>
        <v>0</v>
      </c>
    </row>
    <row r="9" spans="2:19" ht="15.5" x14ac:dyDescent="0.35">
      <c r="B9" s="66">
        <v>4</v>
      </c>
      <c r="C9" s="67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89">
        <f t="shared" si="0"/>
        <v>0</v>
      </c>
      <c r="S9" s="89">
        <f t="shared" si="1"/>
        <v>0</v>
      </c>
    </row>
    <row r="10" spans="2:19" ht="15.5" x14ac:dyDescent="0.35">
      <c r="B10" s="66">
        <v>5</v>
      </c>
      <c r="C10" s="67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89">
        <f t="shared" si="0"/>
        <v>0</v>
      </c>
      <c r="S10" s="89">
        <f t="shared" si="1"/>
        <v>0</v>
      </c>
    </row>
    <row r="11" spans="2:19" ht="15.5" x14ac:dyDescent="0.35">
      <c r="B11" s="66">
        <v>6</v>
      </c>
      <c r="C11" s="67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89">
        <f t="shared" si="0"/>
        <v>0</v>
      </c>
      <c r="S11" s="89">
        <f t="shared" si="1"/>
        <v>0</v>
      </c>
    </row>
    <row r="12" spans="2:19" ht="15.5" x14ac:dyDescent="0.35">
      <c r="B12" s="66">
        <v>7</v>
      </c>
      <c r="C12" s="67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89">
        <f t="shared" si="0"/>
        <v>0</v>
      </c>
      <c r="S12" s="89">
        <f t="shared" si="1"/>
        <v>0</v>
      </c>
    </row>
    <row r="13" spans="2:19" ht="15.5" x14ac:dyDescent="0.35">
      <c r="B13" s="66">
        <v>8</v>
      </c>
      <c r="C13" s="67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89">
        <f t="shared" si="0"/>
        <v>0</v>
      </c>
      <c r="S13" s="89">
        <f t="shared" si="1"/>
        <v>0</v>
      </c>
    </row>
    <row r="14" spans="2:19" ht="15.5" x14ac:dyDescent="0.35">
      <c r="B14" s="66">
        <v>9</v>
      </c>
      <c r="C14" s="67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89">
        <f t="shared" si="0"/>
        <v>0</v>
      </c>
      <c r="S14" s="89">
        <f t="shared" si="1"/>
        <v>0</v>
      </c>
    </row>
    <row r="15" spans="2:19" ht="15.5" x14ac:dyDescent="0.35">
      <c r="B15" s="66">
        <v>10</v>
      </c>
      <c r="C15" s="67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89">
        <f t="shared" si="0"/>
        <v>0</v>
      </c>
      <c r="S15" s="89">
        <f t="shared" si="1"/>
        <v>0</v>
      </c>
    </row>
    <row r="16" spans="2:19" ht="15.5" x14ac:dyDescent="0.35">
      <c r="B16" s="66">
        <v>11</v>
      </c>
      <c r="C16" s="67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89">
        <f t="shared" si="0"/>
        <v>0</v>
      </c>
      <c r="S16" s="89">
        <f t="shared" si="1"/>
        <v>0</v>
      </c>
    </row>
    <row r="17" spans="2:19" ht="15.5" x14ac:dyDescent="0.35">
      <c r="B17" s="66">
        <v>12</v>
      </c>
      <c r="C17" s="67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89">
        <f t="shared" si="0"/>
        <v>0</v>
      </c>
      <c r="S17" s="89">
        <f t="shared" si="1"/>
        <v>0</v>
      </c>
    </row>
    <row r="18" spans="2:19" ht="15.5" x14ac:dyDescent="0.35">
      <c r="B18" s="66">
        <v>13</v>
      </c>
      <c r="C18" s="67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89">
        <f t="shared" si="0"/>
        <v>0</v>
      </c>
      <c r="S18" s="89">
        <f t="shared" si="1"/>
        <v>0</v>
      </c>
    </row>
    <row r="19" spans="2:19" ht="15.5" x14ac:dyDescent="0.35">
      <c r="B19" s="66">
        <v>14</v>
      </c>
      <c r="C19" s="67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89">
        <f t="shared" si="0"/>
        <v>0</v>
      </c>
      <c r="S19" s="89">
        <f t="shared" si="1"/>
        <v>0</v>
      </c>
    </row>
    <row r="20" spans="2:19" ht="15.5" x14ac:dyDescent="0.35">
      <c r="B20" s="66">
        <v>15</v>
      </c>
      <c r="C20" s="67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89">
        <f t="shared" si="0"/>
        <v>0</v>
      </c>
      <c r="S20" s="89">
        <f t="shared" si="1"/>
        <v>0</v>
      </c>
    </row>
    <row r="21" spans="2:19" ht="15.5" x14ac:dyDescent="0.35">
      <c r="B21" s="66">
        <v>16</v>
      </c>
      <c r="C21" s="67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89">
        <f t="shared" si="0"/>
        <v>0</v>
      </c>
      <c r="S21" s="89">
        <f t="shared" si="1"/>
        <v>0</v>
      </c>
    </row>
    <row r="22" spans="2:19" ht="15.5" x14ac:dyDescent="0.35">
      <c r="B22" s="66">
        <v>17</v>
      </c>
      <c r="C22" s="67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89">
        <f t="shared" si="0"/>
        <v>0</v>
      </c>
      <c r="S22" s="89">
        <f t="shared" si="1"/>
        <v>0</v>
      </c>
    </row>
    <row r="23" spans="2:19" ht="15.5" x14ac:dyDescent="0.35">
      <c r="B23" s="66">
        <v>18</v>
      </c>
      <c r="C23" s="67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89">
        <f t="shared" si="0"/>
        <v>0</v>
      </c>
      <c r="S23" s="89">
        <f t="shared" si="1"/>
        <v>0</v>
      </c>
    </row>
    <row r="24" spans="2:19" ht="15.5" x14ac:dyDescent="0.35">
      <c r="B24" s="66">
        <v>19</v>
      </c>
      <c r="C24" s="67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89">
        <f t="shared" si="0"/>
        <v>0</v>
      </c>
      <c r="S24" s="89">
        <f t="shared" si="1"/>
        <v>0</v>
      </c>
    </row>
    <row r="25" spans="2:19" ht="15.5" x14ac:dyDescent="0.35">
      <c r="B25" s="66">
        <v>20</v>
      </c>
      <c r="C25" s="67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89">
        <f t="shared" si="0"/>
        <v>0</v>
      </c>
      <c r="S25" s="89">
        <f t="shared" si="1"/>
        <v>0</v>
      </c>
    </row>
    <row r="26" spans="2:19" ht="15.5" x14ac:dyDescent="0.35">
      <c r="B26" s="66">
        <v>21</v>
      </c>
      <c r="C26" s="67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89">
        <f t="shared" si="0"/>
        <v>0</v>
      </c>
      <c r="S26" s="89">
        <f t="shared" si="1"/>
        <v>0</v>
      </c>
    </row>
    <row r="27" spans="2:19" ht="15.5" x14ac:dyDescent="0.35">
      <c r="B27" s="66">
        <v>22</v>
      </c>
      <c r="C27" s="67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89">
        <f t="shared" si="0"/>
        <v>0</v>
      </c>
      <c r="S27" s="89">
        <f t="shared" si="1"/>
        <v>0</v>
      </c>
    </row>
    <row r="28" spans="2:19" ht="15.5" x14ac:dyDescent="0.35">
      <c r="B28" s="66">
        <v>23</v>
      </c>
      <c r="C28" s="67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89">
        <f t="shared" si="0"/>
        <v>0</v>
      </c>
      <c r="S28" s="89">
        <f t="shared" si="1"/>
        <v>0</v>
      </c>
    </row>
    <row r="29" spans="2:19" ht="16" thickBot="1" x14ac:dyDescent="0.4">
      <c r="B29" s="66">
        <v>24</v>
      </c>
      <c r="C29" s="67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89">
        <f t="shared" si="0"/>
        <v>0</v>
      </c>
      <c r="S29" s="89">
        <f t="shared" si="1"/>
        <v>0</v>
      </c>
    </row>
    <row r="30" spans="2:19" ht="16" thickBot="1" x14ac:dyDescent="0.4">
      <c r="B30" s="66"/>
      <c r="C30" s="68" t="s">
        <v>36</v>
      </c>
      <c r="D30" s="90">
        <f>(D6+D7+D8+D9+D10+D11+D12+D13+D14+D15+D16+D17+D18+D19+D20+D21+D22+D23+D24+D25+D26+D27+D28+D29)/COUNTA($C$6:$C$29)</f>
        <v>0</v>
      </c>
      <c r="E30" s="90">
        <f t="shared" ref="E30:Q30" si="2">(E6+E7+E8+E9+E10+E11+E12+E13+E14+E15+E16+E17+E18+E19+E20+E21+E22+E23+E24+E25+E26+E27+E28+E29)/COUNTA($C$6:$C$29)</f>
        <v>0</v>
      </c>
      <c r="F30" s="90">
        <f t="shared" si="2"/>
        <v>0</v>
      </c>
      <c r="G30" s="90">
        <f t="shared" si="2"/>
        <v>0</v>
      </c>
      <c r="H30" s="90">
        <f t="shared" si="2"/>
        <v>0</v>
      </c>
      <c r="I30" s="90">
        <f t="shared" si="2"/>
        <v>0</v>
      </c>
      <c r="J30" s="90">
        <f t="shared" si="2"/>
        <v>0</v>
      </c>
      <c r="K30" s="90">
        <f t="shared" si="2"/>
        <v>0</v>
      </c>
      <c r="L30" s="90">
        <f t="shared" si="2"/>
        <v>0</v>
      </c>
      <c r="M30" s="90">
        <f t="shared" si="2"/>
        <v>0</v>
      </c>
      <c r="N30" s="90">
        <f t="shared" si="2"/>
        <v>0</v>
      </c>
      <c r="O30" s="90">
        <f t="shared" si="2"/>
        <v>0</v>
      </c>
      <c r="P30" s="90">
        <f t="shared" si="2"/>
        <v>0</v>
      </c>
      <c r="Q30" s="90">
        <f t="shared" si="2"/>
        <v>0</v>
      </c>
      <c r="R30" s="60">
        <f t="shared" ref="R30" si="3">(D30+F30+H30+J30+L30+N30+P30)/7</f>
        <v>0</v>
      </c>
      <c r="S30" s="60">
        <f t="shared" ref="S30" si="4">(E30+G30+I30+K30+M30+O30+Q30)/7</f>
        <v>0</v>
      </c>
    </row>
    <row r="33" spans="3:7" ht="15" x14ac:dyDescent="0.35">
      <c r="C33" s="69" t="s">
        <v>37</v>
      </c>
      <c r="D33" s="70"/>
      <c r="E33" s="70"/>
      <c r="F33" s="70"/>
      <c r="G33" s="70"/>
    </row>
    <row r="34" spans="3:7" ht="30" x14ac:dyDescent="0.35">
      <c r="C34" s="71"/>
      <c r="D34" s="72" t="s">
        <v>38</v>
      </c>
      <c r="E34" s="72" t="s">
        <v>39</v>
      </c>
      <c r="F34" s="72" t="s">
        <v>40</v>
      </c>
      <c r="G34" s="72" t="s">
        <v>41</v>
      </c>
    </row>
    <row r="35" spans="3:7" ht="15.5" x14ac:dyDescent="0.35">
      <c r="C35" s="73" t="s">
        <v>42</v>
      </c>
      <c r="D35" s="71">
        <f>COUNTA(C6:C29)</f>
        <v>3</v>
      </c>
      <c r="E35" s="71">
        <f>COUNTIF(R6:R29,"&gt;=3,8")</f>
        <v>0</v>
      </c>
      <c r="F35" s="71">
        <f>COUNTIFS(R6:R29,"&lt;3,7",R6:R29,"&gt;=2,3")</f>
        <v>0</v>
      </c>
      <c r="G35" s="71">
        <f>COUNTIFS(R6:R29,"&lt;2,2",R6:R29,"&gt;0")</f>
        <v>0</v>
      </c>
    </row>
    <row r="36" spans="3:7" ht="15.5" x14ac:dyDescent="0.35">
      <c r="C36" s="73" t="s">
        <v>43</v>
      </c>
      <c r="D36" s="71">
        <v>100</v>
      </c>
      <c r="E36" s="71">
        <f>E35*D36/D35</f>
        <v>0</v>
      </c>
      <c r="F36" s="103">
        <f>F35*D36/D35</f>
        <v>0</v>
      </c>
      <c r="G36" s="103">
        <f>G35*D36/D35</f>
        <v>0</v>
      </c>
    </row>
    <row r="37" spans="3:7" ht="15.5" x14ac:dyDescent="0.35">
      <c r="C37" s="74"/>
      <c r="D37" s="70"/>
      <c r="E37" s="70"/>
      <c r="F37" s="70"/>
      <c r="G37" s="70"/>
    </row>
    <row r="38" spans="3:7" ht="15.5" x14ac:dyDescent="0.35">
      <c r="C38" s="74"/>
      <c r="D38" s="70"/>
      <c r="E38" s="70"/>
      <c r="F38" s="70"/>
      <c r="G38" s="70"/>
    </row>
    <row r="39" spans="3:7" ht="15" x14ac:dyDescent="0.35">
      <c r="C39" s="69" t="s">
        <v>44</v>
      </c>
      <c r="D39" s="70"/>
      <c r="E39" s="70"/>
      <c r="F39" s="70"/>
      <c r="G39" s="70"/>
    </row>
    <row r="40" spans="3:7" ht="30" x14ac:dyDescent="0.35">
      <c r="C40" s="71"/>
      <c r="D40" s="75" t="s">
        <v>38</v>
      </c>
      <c r="E40" s="72" t="s">
        <v>39</v>
      </c>
      <c r="F40" s="72" t="s">
        <v>40</v>
      </c>
      <c r="G40" s="72" t="s">
        <v>41</v>
      </c>
    </row>
    <row r="41" spans="3:7" ht="15.5" x14ac:dyDescent="0.35">
      <c r="C41" s="73" t="s">
        <v>42</v>
      </c>
      <c r="D41" s="71">
        <f>COUNTA(C5:C28)</f>
        <v>3</v>
      </c>
      <c r="E41" s="71">
        <f>COUNTIF(S6:S29,"&gt;=3,8")</f>
        <v>0</v>
      </c>
      <c r="F41" s="71">
        <f>COUNTIFS(S6:S29,"&lt;3,7",S6:S29,"&gt;=2,3")</f>
        <v>0</v>
      </c>
      <c r="G41" s="71">
        <f>COUNTIFS(S6:S29,"&lt;2,2",S6:S29,"&gt;0")</f>
        <v>0</v>
      </c>
    </row>
    <row r="42" spans="3:7" ht="15.5" x14ac:dyDescent="0.35">
      <c r="C42" s="73" t="s">
        <v>43</v>
      </c>
      <c r="D42" s="71">
        <v>100</v>
      </c>
      <c r="E42" s="103">
        <f>E41*D42/D41</f>
        <v>0</v>
      </c>
      <c r="F42" s="103">
        <f>F41*D42/D41</f>
        <v>0</v>
      </c>
      <c r="G42" s="103">
        <f>G41*D42/D41</f>
        <v>0</v>
      </c>
    </row>
  </sheetData>
  <sheetProtection algorithmName="SHA-512" hashValue="dpzMAfI1wGwmLhAjbzGXBu/r8/0GWXOQkr36vFxlDHjMjRb4dEPiP1qs2UfX76Ux0vqD5xYV3hsghN+nK2A9vA==" saltValue="T4J1Dm70G+pYJvCP535x9g==" spinCount="100000" sheet="1" objects="1" formatCells="0" formatColumns="0" formatRows="0" insertColumns="0" insertRows="0" insertHyperlinks="0" deleteColumns="0" deleteRows="0" sort="0" autoFilter="0" pivotTables="0"/>
  <mergeCells count="12">
    <mergeCell ref="R3:S4"/>
    <mergeCell ref="Q1:R1"/>
    <mergeCell ref="B3:B5"/>
    <mergeCell ref="C3:C5"/>
    <mergeCell ref="D3:E4"/>
    <mergeCell ref="F3:G4"/>
    <mergeCell ref="H3:I4"/>
    <mergeCell ref="J3:Q3"/>
    <mergeCell ref="J4:K4"/>
    <mergeCell ref="L4:M4"/>
    <mergeCell ref="N4:O4"/>
    <mergeCell ref="P4:Q4"/>
  </mergeCells>
  <hyperlinks>
    <hyperlink ref="Q1" location="'ТИТУЛ'!A1" display="'ТИТУЛ'!A1" xr:uid="{6E9F838E-E722-43BE-88DA-2B2B8413FFD6}"/>
    <hyperlink ref="Q1:R1" location="Оглавление!A1" display="ОГЛАВЛЕНИЕ" xr:uid="{EC160AA4-C53F-4498-BF71-5328B824DD06}"/>
  </hyperlinks>
  <pageMargins left="0.7" right="0.7" top="0.75" bottom="0.75" header="0.3" footer="0.3"/>
  <pageSetup paperSize="9" scale="48" orientation="portrait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tabColor rgb="FFFFC000"/>
    <pageSetUpPr fitToPage="1"/>
  </sheetPr>
  <dimension ref="B1:H45"/>
  <sheetViews>
    <sheetView view="pageLayout" zoomScale="70" zoomScaleNormal="100" zoomScalePageLayoutView="70" workbookViewId="0">
      <selection activeCell="V1" sqref="V1:W1"/>
    </sheetView>
  </sheetViews>
  <sheetFormatPr defaultColWidth="9.1796875" defaultRowHeight="14.5" x14ac:dyDescent="0.35"/>
  <cols>
    <col min="1" max="1" width="9" style="1" customWidth="1"/>
    <col min="2" max="2" width="14.81640625" style="1" customWidth="1"/>
    <col min="3" max="3" width="23" style="1" customWidth="1"/>
    <col min="4" max="4" width="17.1796875" style="1" customWidth="1"/>
    <col min="5" max="5" width="21.54296875" style="1" customWidth="1"/>
    <col min="6" max="6" width="30.54296875" style="1" customWidth="1"/>
    <col min="7" max="7" width="17.453125" style="1" customWidth="1"/>
    <col min="8" max="8" width="9.81640625" style="1" customWidth="1"/>
    <col min="9" max="16384" width="9.1796875" style="1"/>
  </cols>
  <sheetData>
    <row r="1" spans="2:8" ht="31" customHeight="1" x14ac:dyDescent="0.35">
      <c r="B1" s="249" t="s">
        <v>62</v>
      </c>
      <c r="C1" s="250"/>
      <c r="D1" s="250"/>
      <c r="E1" s="250"/>
      <c r="F1" s="250"/>
      <c r="G1" s="250"/>
      <c r="H1" s="2"/>
    </row>
    <row r="2" spans="2:8" ht="20.25" customHeight="1" x14ac:dyDescent="0.35">
      <c r="B2" s="251" t="s">
        <v>63</v>
      </c>
      <c r="C2" s="251"/>
      <c r="D2" s="251"/>
      <c r="E2" s="251"/>
      <c r="F2" s="251"/>
      <c r="G2" s="251"/>
      <c r="H2" s="3"/>
    </row>
    <row r="3" spans="2:8" ht="20.25" customHeight="1" x14ac:dyDescent="0.35">
      <c r="B3" s="3"/>
      <c r="C3" s="3"/>
      <c r="D3" s="3"/>
      <c r="E3" s="3"/>
      <c r="F3" s="3"/>
      <c r="G3" s="97" t="s">
        <v>363</v>
      </c>
      <c r="H3" s="98"/>
    </row>
    <row r="4" spans="2:8" ht="9" customHeight="1" x14ac:dyDescent="0.35">
      <c r="B4" s="3"/>
      <c r="C4" s="3"/>
      <c r="D4" s="3"/>
      <c r="E4" s="3"/>
      <c r="F4" s="3"/>
      <c r="G4" s="98"/>
      <c r="H4" s="98"/>
    </row>
    <row r="5" spans="2:8" ht="77.5" x14ac:dyDescent="0.35">
      <c r="B5" s="4"/>
      <c r="C5" s="5" t="s">
        <v>64</v>
      </c>
      <c r="D5" s="5" t="s">
        <v>65</v>
      </c>
      <c r="E5" s="5" t="s">
        <v>66</v>
      </c>
      <c r="F5" s="6" t="s">
        <v>67</v>
      </c>
      <c r="G5" s="7"/>
      <c r="H5" s="8"/>
    </row>
    <row r="6" spans="2:8" ht="15" customHeight="1" x14ac:dyDescent="0.35">
      <c r="B6" s="9"/>
      <c r="C6" s="10">
        <v>1</v>
      </c>
      <c r="D6" s="10">
        <v>2</v>
      </c>
      <c r="E6" s="10">
        <v>3</v>
      </c>
      <c r="F6" s="11">
        <v>4</v>
      </c>
      <c r="G6" s="12"/>
      <c r="H6" s="7"/>
    </row>
    <row r="7" spans="2:8" ht="18" x14ac:dyDescent="0.4">
      <c r="B7" s="13" t="s">
        <v>68</v>
      </c>
      <c r="C7" s="62">
        <f>'СК-1'!AJ32</f>
        <v>0.77083333333333326</v>
      </c>
      <c r="D7" s="62">
        <f>'СК-2'!R31</f>
        <v>2.8095238095238093</v>
      </c>
      <c r="E7" s="62">
        <f>'СК-3'!$R$30</f>
        <v>0</v>
      </c>
      <c r="F7" s="14">
        <f>(C7+D7+E7)/3</f>
        <v>1.1934523809523807</v>
      </c>
      <c r="G7" s="15"/>
      <c r="H7" s="15"/>
    </row>
    <row r="8" spans="2:8" ht="18" x14ac:dyDescent="0.4">
      <c r="B8" s="13" t="s">
        <v>69</v>
      </c>
      <c r="C8" s="62">
        <f>'СК-1'!AK32</f>
        <v>1.0833333333333335</v>
      </c>
      <c r="D8" s="62">
        <f>'СК-2'!S31</f>
        <v>3.8571428571428572</v>
      </c>
      <c r="E8" s="62">
        <f>'СК-3'!$S$30</f>
        <v>0</v>
      </c>
      <c r="F8" s="14">
        <f>(C8+D8+E8)/3</f>
        <v>1.646825396825397</v>
      </c>
      <c r="G8" s="15"/>
      <c r="H8" s="15"/>
    </row>
    <row r="30" spans="2:8" ht="15.5" x14ac:dyDescent="0.35">
      <c r="B30" s="16" t="s">
        <v>70</v>
      </c>
    </row>
    <row r="31" spans="2:8" ht="15.5" x14ac:dyDescent="0.35">
      <c r="B31" s="252" t="s">
        <v>71</v>
      </c>
      <c r="C31" s="252"/>
      <c r="D31" s="17"/>
      <c r="E31" s="253"/>
      <c r="F31" s="253"/>
      <c r="G31" s="253"/>
      <c r="H31" s="253"/>
    </row>
    <row r="32" spans="2:8" x14ac:dyDescent="0.35">
      <c r="D32" s="17"/>
      <c r="E32" s="254"/>
      <c r="F32" s="254"/>
      <c r="G32" s="254"/>
      <c r="H32" s="254"/>
    </row>
    <row r="33" spans="2:8" x14ac:dyDescent="0.35">
      <c r="D33" s="17"/>
      <c r="E33" s="254"/>
      <c r="F33" s="254"/>
      <c r="G33" s="254"/>
      <c r="H33" s="254"/>
    </row>
    <row r="34" spans="2:8" x14ac:dyDescent="0.35">
      <c r="D34" s="17"/>
      <c r="E34" s="254"/>
      <c r="F34" s="254"/>
      <c r="G34" s="254"/>
      <c r="H34" s="254"/>
    </row>
    <row r="35" spans="2:8" x14ac:dyDescent="0.35">
      <c r="D35" s="17"/>
      <c r="E35" s="254"/>
      <c r="F35" s="254"/>
      <c r="G35" s="254"/>
      <c r="H35" s="254"/>
    </row>
    <row r="36" spans="2:8" x14ac:dyDescent="0.35">
      <c r="D36" s="17"/>
      <c r="E36" s="254"/>
      <c r="F36" s="254"/>
      <c r="G36" s="254"/>
      <c r="H36" s="254"/>
    </row>
    <row r="37" spans="2:8" x14ac:dyDescent="0.35">
      <c r="D37" s="17"/>
      <c r="E37" s="254"/>
      <c r="F37" s="254"/>
      <c r="G37" s="254"/>
      <c r="H37" s="254"/>
    </row>
    <row r="39" spans="2:8" ht="15.5" x14ac:dyDescent="0.35">
      <c r="B39" s="252" t="s">
        <v>72</v>
      </c>
      <c r="C39" s="252"/>
      <c r="D39" s="17"/>
      <c r="E39" s="253"/>
      <c r="F39" s="253"/>
      <c r="G39" s="253"/>
      <c r="H39" s="253"/>
    </row>
    <row r="40" spans="2:8" x14ac:dyDescent="0.35">
      <c r="D40" s="17"/>
      <c r="E40" s="254"/>
      <c r="F40" s="254"/>
      <c r="G40" s="254"/>
      <c r="H40" s="254"/>
    </row>
    <row r="41" spans="2:8" x14ac:dyDescent="0.35">
      <c r="D41" s="17"/>
      <c r="E41" s="254"/>
      <c r="F41" s="254"/>
      <c r="G41" s="254"/>
      <c r="H41" s="254"/>
    </row>
    <row r="42" spans="2:8" x14ac:dyDescent="0.35">
      <c r="D42" s="17"/>
      <c r="E42" s="254"/>
      <c r="F42" s="254"/>
      <c r="G42" s="254"/>
      <c r="H42" s="254"/>
    </row>
    <row r="43" spans="2:8" x14ac:dyDescent="0.35">
      <c r="D43" s="17"/>
      <c r="E43" s="254"/>
      <c r="F43" s="254"/>
      <c r="G43" s="254"/>
      <c r="H43" s="254"/>
    </row>
    <row r="44" spans="2:8" x14ac:dyDescent="0.35">
      <c r="D44" s="17"/>
      <c r="E44" s="254"/>
      <c r="F44" s="254"/>
      <c r="G44" s="254"/>
      <c r="H44" s="254"/>
    </row>
    <row r="45" spans="2:8" x14ac:dyDescent="0.35">
      <c r="D45" s="17"/>
      <c r="E45" s="254"/>
      <c r="F45" s="254"/>
      <c r="G45" s="254"/>
      <c r="H45" s="254"/>
    </row>
  </sheetData>
  <sheetProtection algorithmName="SHA-512" hashValue="nbdrB4qsEEEFSzDLfQgOu5kqQJOaDumRyzXAxgAhZjhQbf/sahvIzKntLitRoYhrd3Wf5O6g8Bwt8hSfxqCP3w==" saltValue="/IZ3EH0Z76PejyYoHAoLFQ==" spinCount="100000" sheet="1" formatCells="0" formatColumns="0" formatRows="0" insertColumns="0" insertRows="0" insertHyperlinks="0" deleteColumns="0" deleteRows="0" sort="0" autoFilter="0" pivotTables="0"/>
  <mergeCells count="18">
    <mergeCell ref="E43:H43"/>
    <mergeCell ref="E44:H44"/>
    <mergeCell ref="E45:H45"/>
    <mergeCell ref="B39:C39"/>
    <mergeCell ref="E39:H39"/>
    <mergeCell ref="E40:H40"/>
    <mergeCell ref="E41:H41"/>
    <mergeCell ref="E42:H42"/>
    <mergeCell ref="E33:H33"/>
    <mergeCell ref="E34:H34"/>
    <mergeCell ref="E35:H35"/>
    <mergeCell ref="E36:H36"/>
    <mergeCell ref="E37:H37"/>
    <mergeCell ref="B1:G1"/>
    <mergeCell ref="B2:G2"/>
    <mergeCell ref="B31:C31"/>
    <mergeCell ref="E31:H31"/>
    <mergeCell ref="E32:H32"/>
  </mergeCells>
  <hyperlinks>
    <hyperlink ref="G3" location="'ТИТУЛ'!A1" display="'ТИТУЛ'!A1" xr:uid="{98142A03-CA06-45C7-BE13-7140DCC5A886}"/>
    <hyperlink ref="G3:H3" location="Оглавление!A1" display="ОГЛАВЛЕНИЕ" xr:uid="{FC15840E-23B9-486C-B63F-237A6AF8A8A3}"/>
  </hyperlinks>
  <pageMargins left="0.7" right="0.7" top="0.75" bottom="0.75" header="0.3" footer="0.3"/>
  <pageSetup paperSize="9" scale="61" orientation="portrait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AC0D9-6224-41DA-AC09-641B232FCC0A}">
  <sheetPr codeName="Лист7">
    <tabColor rgb="FF92D050"/>
    <pageSetUpPr fitToPage="1"/>
  </sheetPr>
  <dimension ref="A1:AJ65"/>
  <sheetViews>
    <sheetView view="pageLayout" zoomScale="55" zoomScaleNormal="70" zoomScalePageLayoutView="55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19" style="1" customWidth="1"/>
    <col min="3" max="3" width="8.1796875" style="1" customWidth="1"/>
    <col min="4" max="4" width="8.26953125" style="1" customWidth="1"/>
    <col min="5" max="6" width="9.1796875" style="1"/>
    <col min="7" max="7" width="9.7265625" style="1" customWidth="1"/>
    <col min="8" max="16384" width="9.1796875" style="1"/>
  </cols>
  <sheetData>
    <row r="1" spans="1:36" ht="17.5" x14ac:dyDescent="0.35">
      <c r="A1" s="224" t="s">
        <v>73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</row>
    <row r="2" spans="1:36" ht="17.5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6" ht="17.5" x14ac:dyDescent="0.35">
      <c r="A3" s="30" t="s">
        <v>74</v>
      </c>
      <c r="AC3" s="242" t="s">
        <v>363</v>
      </c>
      <c r="AD3" s="242"/>
    </row>
    <row r="4" spans="1:36" ht="18.5" thickBot="1" x14ac:dyDescent="0.4">
      <c r="A4" s="87"/>
    </row>
    <row r="5" spans="1:36" x14ac:dyDescent="0.35">
      <c r="A5" s="225" t="s">
        <v>12</v>
      </c>
      <c r="B5" s="225" t="s">
        <v>13</v>
      </c>
      <c r="C5" s="232" t="s">
        <v>386</v>
      </c>
      <c r="D5" s="256"/>
      <c r="E5" s="255" t="s">
        <v>88</v>
      </c>
      <c r="F5" s="256"/>
      <c r="G5" s="255" t="s">
        <v>75</v>
      </c>
      <c r="H5" s="256"/>
      <c r="I5" s="259" t="s">
        <v>76</v>
      </c>
      <c r="J5" s="256"/>
      <c r="K5" s="261" t="s">
        <v>77</v>
      </c>
      <c r="L5" s="261"/>
      <c r="M5" s="261" t="s">
        <v>78</v>
      </c>
      <c r="N5" s="261"/>
      <c r="O5" s="261" t="s">
        <v>79</v>
      </c>
      <c r="P5" s="261"/>
      <c r="Q5" s="261" t="s">
        <v>89</v>
      </c>
      <c r="R5" s="261"/>
      <c r="S5" s="261" t="s">
        <v>80</v>
      </c>
      <c r="T5" s="261"/>
      <c r="U5" s="261" t="s">
        <v>81</v>
      </c>
      <c r="V5" s="261"/>
      <c r="W5" s="255" t="s">
        <v>82</v>
      </c>
      <c r="X5" s="256"/>
      <c r="Y5" s="255" t="s">
        <v>83</v>
      </c>
      <c r="Z5" s="256"/>
      <c r="AA5" s="255" t="s">
        <v>84</v>
      </c>
      <c r="AB5" s="256"/>
      <c r="AC5" s="255" t="s">
        <v>85</v>
      </c>
      <c r="AD5" s="256"/>
      <c r="AE5" s="255" t="s">
        <v>90</v>
      </c>
      <c r="AF5" s="256"/>
      <c r="AG5" s="259" t="s">
        <v>86</v>
      </c>
      <c r="AH5" s="259"/>
      <c r="AI5" s="263" t="s">
        <v>30</v>
      </c>
      <c r="AJ5" s="264"/>
    </row>
    <row r="6" spans="1:36" ht="137.25" customHeight="1" thickBot="1" x14ac:dyDescent="0.4">
      <c r="A6" s="226"/>
      <c r="B6" s="226"/>
      <c r="C6" s="257"/>
      <c r="D6" s="258"/>
      <c r="E6" s="257"/>
      <c r="F6" s="258"/>
      <c r="G6" s="257"/>
      <c r="H6" s="258"/>
      <c r="I6" s="260"/>
      <c r="J6" s="258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57"/>
      <c r="X6" s="258"/>
      <c r="Y6" s="257"/>
      <c r="Z6" s="258"/>
      <c r="AA6" s="257"/>
      <c r="AB6" s="258"/>
      <c r="AC6" s="257"/>
      <c r="AD6" s="258"/>
      <c r="AE6" s="257"/>
      <c r="AF6" s="258"/>
      <c r="AG6" s="260"/>
      <c r="AH6" s="260"/>
      <c r="AI6" s="265"/>
      <c r="AJ6" s="266"/>
    </row>
    <row r="7" spans="1:36" ht="16" thickBot="1" x14ac:dyDescent="0.4">
      <c r="A7" s="227"/>
      <c r="B7" s="227"/>
      <c r="C7" s="65" t="s">
        <v>31</v>
      </c>
      <c r="D7" s="65" t="s">
        <v>32</v>
      </c>
      <c r="E7" s="65" t="s">
        <v>31</v>
      </c>
      <c r="F7" s="65" t="s">
        <v>32</v>
      </c>
      <c r="G7" s="65" t="s">
        <v>31</v>
      </c>
      <c r="H7" s="65" t="s">
        <v>32</v>
      </c>
      <c r="I7" s="65" t="s">
        <v>31</v>
      </c>
      <c r="J7" s="65" t="s">
        <v>32</v>
      </c>
      <c r="K7" s="65" t="s">
        <v>31</v>
      </c>
      <c r="L7" s="65" t="s">
        <v>32</v>
      </c>
      <c r="M7" s="65" t="s">
        <v>31</v>
      </c>
      <c r="N7" s="65" t="s">
        <v>32</v>
      </c>
      <c r="O7" s="65" t="s">
        <v>31</v>
      </c>
      <c r="P7" s="65" t="s">
        <v>32</v>
      </c>
      <c r="Q7" s="65" t="s">
        <v>31</v>
      </c>
      <c r="R7" s="65" t="s">
        <v>32</v>
      </c>
      <c r="S7" s="65" t="s">
        <v>31</v>
      </c>
      <c r="T7" s="65" t="s">
        <v>32</v>
      </c>
      <c r="U7" s="65" t="s">
        <v>31</v>
      </c>
      <c r="V7" s="65" t="s">
        <v>32</v>
      </c>
      <c r="W7" s="65" t="s">
        <v>31</v>
      </c>
      <c r="X7" s="65" t="s">
        <v>32</v>
      </c>
      <c r="Y7" s="65" t="s">
        <v>31</v>
      </c>
      <c r="Z7" s="65" t="s">
        <v>32</v>
      </c>
      <c r="AA7" s="65" t="s">
        <v>87</v>
      </c>
      <c r="AB7" s="65" t="s">
        <v>32</v>
      </c>
      <c r="AC7" s="65" t="s">
        <v>31</v>
      </c>
      <c r="AD7" s="65" t="s">
        <v>32</v>
      </c>
      <c r="AE7" s="65" t="s">
        <v>31</v>
      </c>
      <c r="AF7" s="65" t="s">
        <v>32</v>
      </c>
      <c r="AG7" s="65" t="s">
        <v>31</v>
      </c>
      <c r="AH7" s="65" t="s">
        <v>32</v>
      </c>
      <c r="AI7" s="88" t="s">
        <v>31</v>
      </c>
      <c r="AJ7" s="88" t="s">
        <v>32</v>
      </c>
    </row>
    <row r="8" spans="1:36" ht="16" thickBot="1" x14ac:dyDescent="0.4">
      <c r="A8" s="66">
        <v>1</v>
      </c>
      <c r="B8" s="67" t="s">
        <v>33</v>
      </c>
      <c r="C8" s="126">
        <v>2</v>
      </c>
      <c r="D8" s="126">
        <v>3</v>
      </c>
      <c r="E8" s="126">
        <v>3</v>
      </c>
      <c r="F8" s="126">
        <v>4</v>
      </c>
      <c r="G8" s="126">
        <v>2</v>
      </c>
      <c r="H8" s="126">
        <v>3</v>
      </c>
      <c r="I8" s="126">
        <v>2</v>
      </c>
      <c r="J8" s="126">
        <v>3</v>
      </c>
      <c r="K8" s="126">
        <v>1</v>
      </c>
      <c r="L8" s="126">
        <v>2</v>
      </c>
      <c r="M8" s="126">
        <v>1</v>
      </c>
      <c r="N8" s="126">
        <v>2</v>
      </c>
      <c r="O8" s="126">
        <v>3</v>
      </c>
      <c r="P8" s="126">
        <v>4</v>
      </c>
      <c r="Q8" s="126">
        <v>3</v>
      </c>
      <c r="R8" s="126">
        <v>5</v>
      </c>
      <c r="S8" s="126">
        <v>4</v>
      </c>
      <c r="T8" s="126">
        <v>5</v>
      </c>
      <c r="U8" s="126">
        <v>4</v>
      </c>
      <c r="V8" s="126">
        <v>5</v>
      </c>
      <c r="W8" s="126">
        <v>2</v>
      </c>
      <c r="X8" s="126">
        <v>3</v>
      </c>
      <c r="Y8" s="126">
        <v>2</v>
      </c>
      <c r="Z8" s="126">
        <v>3</v>
      </c>
      <c r="AA8" s="126">
        <v>3</v>
      </c>
      <c r="AB8" s="126">
        <v>4</v>
      </c>
      <c r="AC8" s="126">
        <v>3</v>
      </c>
      <c r="AD8" s="126">
        <v>4</v>
      </c>
      <c r="AE8" s="126">
        <v>2</v>
      </c>
      <c r="AF8" s="126">
        <v>3</v>
      </c>
      <c r="AG8" s="126">
        <v>2</v>
      </c>
      <c r="AH8" s="126">
        <v>3</v>
      </c>
      <c r="AI8" s="106">
        <f>(C8+E8+G8+K8+M8+O8+Q8+S8+U8+W8+Y8+AA8+AC8+I8+AE8+AG8)/16</f>
        <v>2.4375</v>
      </c>
      <c r="AJ8" s="106">
        <f>(D8+F8+H8+L8+N8+P8+R8+T8+V8+X8+Z8+AB8+AD8+J8+AF8+AH8)/16</f>
        <v>3.5</v>
      </c>
    </row>
    <row r="9" spans="1:36" ht="16" thickBot="1" x14ac:dyDescent="0.4">
      <c r="A9" s="66">
        <v>2</v>
      </c>
      <c r="B9" s="67" t="s">
        <v>34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06">
        <f t="shared" ref="AI9:AJ31" si="0">(C9+E9+G9+K9+M9+O9+Q9+S9+U9+W9+Y9+AA9+AC9+I9+AE9+AG9)/16</f>
        <v>0</v>
      </c>
      <c r="AJ9" s="106">
        <f t="shared" si="0"/>
        <v>0</v>
      </c>
    </row>
    <row r="10" spans="1:36" ht="16.5" customHeight="1" thickBot="1" x14ac:dyDescent="0.4">
      <c r="A10" s="66">
        <v>3</v>
      </c>
      <c r="B10" s="67" t="s">
        <v>35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06">
        <f t="shared" si="0"/>
        <v>0</v>
      </c>
      <c r="AJ10" s="106">
        <f t="shared" si="0"/>
        <v>0</v>
      </c>
    </row>
    <row r="11" spans="1:36" ht="16" thickBot="1" x14ac:dyDescent="0.4">
      <c r="A11" s="66">
        <v>4</v>
      </c>
      <c r="B11" s="67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06">
        <f t="shared" si="0"/>
        <v>0</v>
      </c>
      <c r="AJ11" s="106">
        <f t="shared" si="0"/>
        <v>0</v>
      </c>
    </row>
    <row r="12" spans="1:36" ht="16" thickBot="1" x14ac:dyDescent="0.4">
      <c r="A12" s="66">
        <v>5</v>
      </c>
      <c r="B12" s="67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06">
        <f t="shared" si="0"/>
        <v>0</v>
      </c>
      <c r="AJ12" s="106">
        <f t="shared" si="0"/>
        <v>0</v>
      </c>
    </row>
    <row r="13" spans="1:36" ht="16" thickBot="1" x14ac:dyDescent="0.4">
      <c r="A13" s="66">
        <v>6</v>
      </c>
      <c r="B13" s="67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06">
        <f t="shared" si="0"/>
        <v>0</v>
      </c>
      <c r="AJ13" s="106">
        <f t="shared" si="0"/>
        <v>0</v>
      </c>
    </row>
    <row r="14" spans="1:36" ht="16" thickBot="1" x14ac:dyDescent="0.4">
      <c r="A14" s="66">
        <v>7</v>
      </c>
      <c r="B14" s="67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06">
        <f t="shared" si="0"/>
        <v>0</v>
      </c>
      <c r="AJ14" s="106">
        <f t="shared" si="0"/>
        <v>0</v>
      </c>
    </row>
    <row r="15" spans="1:36" ht="16" thickBot="1" x14ac:dyDescent="0.4">
      <c r="A15" s="66">
        <v>8</v>
      </c>
      <c r="B15" s="67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06">
        <f t="shared" si="0"/>
        <v>0</v>
      </c>
      <c r="AJ15" s="106">
        <f t="shared" si="0"/>
        <v>0</v>
      </c>
    </row>
    <row r="16" spans="1:36" ht="16" thickBot="1" x14ac:dyDescent="0.4">
      <c r="A16" s="66">
        <v>9</v>
      </c>
      <c r="B16" s="67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06">
        <f t="shared" si="0"/>
        <v>0</v>
      </c>
      <c r="AJ16" s="106">
        <f t="shared" si="0"/>
        <v>0</v>
      </c>
    </row>
    <row r="17" spans="1:36" ht="16" thickBot="1" x14ac:dyDescent="0.4">
      <c r="A17" s="66">
        <v>10</v>
      </c>
      <c r="B17" s="67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06">
        <f t="shared" si="0"/>
        <v>0</v>
      </c>
      <c r="AJ17" s="106">
        <f t="shared" si="0"/>
        <v>0</v>
      </c>
    </row>
    <row r="18" spans="1:36" ht="16" thickBot="1" x14ac:dyDescent="0.4">
      <c r="A18" s="66">
        <v>11</v>
      </c>
      <c r="B18" s="67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06">
        <f t="shared" si="0"/>
        <v>0</v>
      </c>
      <c r="AJ18" s="106">
        <f t="shared" si="0"/>
        <v>0</v>
      </c>
    </row>
    <row r="19" spans="1:36" ht="16" thickBot="1" x14ac:dyDescent="0.4">
      <c r="A19" s="66">
        <v>12</v>
      </c>
      <c r="B19" s="67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06">
        <f t="shared" si="0"/>
        <v>0</v>
      </c>
      <c r="AJ19" s="106">
        <f t="shared" si="0"/>
        <v>0</v>
      </c>
    </row>
    <row r="20" spans="1:36" ht="16" thickBot="1" x14ac:dyDescent="0.4">
      <c r="A20" s="66">
        <v>13</v>
      </c>
      <c r="B20" s="67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06">
        <f t="shared" si="0"/>
        <v>0</v>
      </c>
      <c r="AJ20" s="106">
        <f t="shared" si="0"/>
        <v>0</v>
      </c>
    </row>
    <row r="21" spans="1:36" ht="16" thickBot="1" x14ac:dyDescent="0.4">
      <c r="A21" s="66">
        <v>14</v>
      </c>
      <c r="B21" s="67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06">
        <f t="shared" si="0"/>
        <v>0</v>
      </c>
      <c r="AJ21" s="106">
        <f t="shared" si="0"/>
        <v>0</v>
      </c>
    </row>
    <row r="22" spans="1:36" ht="16" thickBot="1" x14ac:dyDescent="0.4">
      <c r="A22" s="66">
        <v>15</v>
      </c>
      <c r="B22" s="67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06">
        <f t="shared" si="0"/>
        <v>0</v>
      </c>
      <c r="AJ22" s="106">
        <f t="shared" si="0"/>
        <v>0</v>
      </c>
    </row>
    <row r="23" spans="1:36" ht="16" thickBot="1" x14ac:dyDescent="0.4">
      <c r="A23" s="66">
        <v>16</v>
      </c>
      <c r="B23" s="67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06">
        <f t="shared" si="0"/>
        <v>0</v>
      </c>
      <c r="AJ23" s="106">
        <f t="shared" si="0"/>
        <v>0</v>
      </c>
    </row>
    <row r="24" spans="1:36" ht="16" thickBot="1" x14ac:dyDescent="0.4">
      <c r="A24" s="66">
        <v>17</v>
      </c>
      <c r="B24" s="67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06">
        <f t="shared" si="0"/>
        <v>0</v>
      </c>
      <c r="AJ24" s="106">
        <f t="shared" si="0"/>
        <v>0</v>
      </c>
    </row>
    <row r="25" spans="1:36" ht="16" thickBot="1" x14ac:dyDescent="0.4">
      <c r="A25" s="66">
        <v>18</v>
      </c>
      <c r="B25" s="67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06">
        <f t="shared" si="0"/>
        <v>0</v>
      </c>
      <c r="AJ25" s="106">
        <f t="shared" si="0"/>
        <v>0</v>
      </c>
    </row>
    <row r="26" spans="1:36" ht="16" thickBot="1" x14ac:dyDescent="0.4">
      <c r="A26" s="66">
        <v>19</v>
      </c>
      <c r="B26" s="67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06">
        <f t="shared" si="0"/>
        <v>0</v>
      </c>
      <c r="AJ26" s="106">
        <f t="shared" si="0"/>
        <v>0</v>
      </c>
    </row>
    <row r="27" spans="1:36" ht="16" thickBot="1" x14ac:dyDescent="0.4">
      <c r="A27" s="66">
        <v>20</v>
      </c>
      <c r="B27" s="67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06">
        <f t="shared" si="0"/>
        <v>0</v>
      </c>
      <c r="AJ27" s="106">
        <f t="shared" si="0"/>
        <v>0</v>
      </c>
    </row>
    <row r="28" spans="1:36" ht="16" thickBot="1" x14ac:dyDescent="0.4">
      <c r="A28" s="66">
        <v>21</v>
      </c>
      <c r="B28" s="67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06">
        <f t="shared" si="0"/>
        <v>0</v>
      </c>
      <c r="AJ28" s="106">
        <f t="shared" si="0"/>
        <v>0</v>
      </c>
    </row>
    <row r="29" spans="1:36" ht="16" thickBot="1" x14ac:dyDescent="0.4">
      <c r="A29" s="66">
        <v>22</v>
      </c>
      <c r="B29" s="67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06">
        <f t="shared" si="0"/>
        <v>0</v>
      </c>
      <c r="AJ29" s="106">
        <f t="shared" si="0"/>
        <v>0</v>
      </c>
    </row>
    <row r="30" spans="1:36" ht="16" thickBot="1" x14ac:dyDescent="0.4">
      <c r="A30" s="66">
        <v>23</v>
      </c>
      <c r="B30" s="67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06">
        <f t="shared" si="0"/>
        <v>0</v>
      </c>
      <c r="AJ30" s="106">
        <f t="shared" si="0"/>
        <v>0</v>
      </c>
    </row>
    <row r="31" spans="1:36" ht="16" thickBot="1" x14ac:dyDescent="0.4">
      <c r="A31" s="66">
        <v>24</v>
      </c>
      <c r="B31" s="67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06">
        <f t="shared" si="0"/>
        <v>0</v>
      </c>
      <c r="AJ31" s="106">
        <f t="shared" si="0"/>
        <v>0</v>
      </c>
    </row>
    <row r="32" spans="1:36" s="17" customFormat="1" ht="30.5" thickBot="1" x14ac:dyDescent="0.4">
      <c r="A32" s="23"/>
      <c r="B32" s="56" t="s">
        <v>36</v>
      </c>
      <c r="C32" s="114">
        <f>(C8+C9+C10+C11+C12+C13+C14+C15+C16+C17+C18+C19+C20+C21+C22+C23+C24+C25+C26+C27+C28+C29+C30+C31)/C38</f>
        <v>0.66666666666666663</v>
      </c>
      <c r="D32" s="114">
        <f>(D8+D9+D10+D11+D12+D13+D14+D15+D16+D17+D18+D19+D20+D21+D22+D23+D24+D25+D26+D27+D28+D29+D30+D31)/C38</f>
        <v>1</v>
      </c>
      <c r="E32" s="114">
        <f>(E8+E9+E10+E11+E12+E13+E14+E15+E16+E17+E18+E19+E20+E21+E22+E23+E24+E25+E26+E27+E28+E29+E30+E31)/C38</f>
        <v>1</v>
      </c>
      <c r="F32" s="114">
        <f>(F8+F9+F10+F11+F12+F13+F14+F15+F16+F17+F18+F19+F20+F21+F22+F23+F24+F25+F26+F27+F28+F29+F30+F31)/C38</f>
        <v>1.3333333333333333</v>
      </c>
      <c r="G32" s="114">
        <f>(G8+G9+G10+G11+G12+G13+G14+G15+G16+G17+G18+G19+G20+G21+G22+G23+G24+G25+G26+G27+G28+G29+G30+G31)/C38</f>
        <v>0.66666666666666663</v>
      </c>
      <c r="H32" s="114">
        <f>(H8+H9+H10+H11+H12+H13+H14+H15+H16+H17+H18+H19+H20+H21+H22+H23+H24+H25+H26+H27+H28+H29+H30+H31)/C38</f>
        <v>1</v>
      </c>
      <c r="I32" s="114">
        <f>(I8+I9+I10+I11+I12+I13+I14+I15+I16+I17+I18+I19+I20+I21+I22+I23+I24+I25+I26+I27+I28+I29+I30+I31)/C38</f>
        <v>0.66666666666666663</v>
      </c>
      <c r="J32" s="114">
        <f>(J8+J9+J10+J11+J12+J13+J14+J15+J16+J17+J18+J19+J20+J21+J22+J23+J24+J25+J26+J27+J28+J29+J30+J31)/C38</f>
        <v>1</v>
      </c>
      <c r="K32" s="114">
        <f>(K8+K9+K10+K11+K12+K13+K14+K15+K16+K17+K18+K19+K20+K21+K22+K23+K24+K25+K26+K27+K28+K29+K30+K31)/C38</f>
        <v>0.33333333333333331</v>
      </c>
      <c r="L32" s="114">
        <f>(L8+L9+L10+L11+L12+L13+L14+L15+L16+L17+L18+L19+L20+L21+L22+L23+L24+L25+L26+L27+L28+L29+L30+L31)/C38</f>
        <v>0.66666666666666663</v>
      </c>
      <c r="M32" s="114">
        <f>(M8+M9+M10+M11+M12+M13+M14+M15+M16+M17+M18+M19+M20+M21+M22+M23+M24+M25+M26+M27+M28+M29+M30+M31)/C38</f>
        <v>0.33333333333333331</v>
      </c>
      <c r="N32" s="114">
        <f>(N8+N9+N10+N11+N12+N13+N14+N15+N16+N17+N18+N19+N20+N21+N22+N23+N24+N25+N26+N27+N28+N29+N30+N31)/C38</f>
        <v>0.66666666666666663</v>
      </c>
      <c r="O32" s="114">
        <f>(O8+O9+O10+O11+O12+O13+O14+O15+O16+O17+O18+O19+O20+O21+O22+O23+O24+O25+O26+O27+O28+O29+O30+O31)/C38</f>
        <v>1</v>
      </c>
      <c r="P32" s="114">
        <f>(P8+P9+P10+P11+P12+P13+P14+P15+P16+P17+P18+P19+P20+P21+P22+P23+P24+P25+P26+P27+P28+P29+P30+P31)/C38</f>
        <v>1.3333333333333333</v>
      </c>
      <c r="Q32" s="114">
        <f>(Q8+Q9+Q10+Q11+Q12+Q13+Q14+Q15+Q16+Q17+Q18+Q19+Q20+Q21+Q22+Q23+Q24+Q25+Q26+Q27+Q28+Q29+Q30+Q31)/C38</f>
        <v>1</v>
      </c>
      <c r="R32" s="114">
        <f>(R8+R9+R10+R11+R12+R13+R14+R15+R16+R17+R18+R19+R20+R21+R22+R23+R24+R25+R26+R27+R28+R29+R30+R31)/C38</f>
        <v>1.6666666666666667</v>
      </c>
      <c r="S32" s="114">
        <f>(S8+S9+S10+S11+S12+S13+S14+S15+S16+S17+S18+S19+S20+S21+S22+S23+S24+S25+S26+S27+S28+S29+S30+S31)/C38</f>
        <v>1.3333333333333333</v>
      </c>
      <c r="T32" s="114">
        <f>(T8+T9+T10+T11+T12+T13+T14+T15+T16+T17+T18+T19+T20+T21+T22+T23+T24+T25+T26+T27+T28+T29+T30+T31)/C38</f>
        <v>1.6666666666666667</v>
      </c>
      <c r="U32" s="114">
        <f>(U8+U9+U10+U11+U12+U13+U14+U15+U16+U17+U18+U19+U20+U21+U22+U23+U24+U25+U26+U27+U28+U29+U30+U31)/C38</f>
        <v>1.3333333333333333</v>
      </c>
      <c r="V32" s="114">
        <f>(V8+V9+V10+V11+V12+V13+V14+V15+V16+V17+V18+V19+V20+V21+V22+V23+V24+V25+V26+V27+V28+V29+V30+V31)/C38</f>
        <v>1.6666666666666667</v>
      </c>
      <c r="W32" s="114">
        <f>(W8+W9+W10+W11+W12+W13+W14+W15+W16+W17+W18+W19+W20+W21+W22+W23+W24+W25+W26+W27+W28+W29+W30+W31)/C38</f>
        <v>0.66666666666666663</v>
      </c>
      <c r="X32" s="114">
        <f>(X8+X9+X10+X11+X12+X13+X14+X15+X16+X17+X18+X19+X20+X21+X22+X23+X24+X25+X26+X27+X28+X29+X30+X31)/C38</f>
        <v>1</v>
      </c>
      <c r="Y32" s="114">
        <f>(Y8+Y9+Y10+Y11+Y12+Y13+Y14+Y15+Y16+Y17+Y18+Y19+Y20+Y21+Y22+Y23+Y24+Y25+Y26+Y27+Y28+Y29+Y30+Y31)/C38</f>
        <v>0.66666666666666663</v>
      </c>
      <c r="Z32" s="114">
        <f>(Z8+Z9+Z10+Z11+Z12+Z13+Z14+Z15+Z16+Z17+Z18+Z19+Z20+Z21+Z22+Z23+Z24+Z25+Z26+Z27+Z28+Z29+Z30+Z31)/C38</f>
        <v>1</v>
      </c>
      <c r="AA32" s="114">
        <f>(AA8+AA9+AA10+AA11+AA12+AA13+AA14+AA15+AA16+AA17+AA18+AA19+AA20+AA21+AA22+AA23+AA24+AA25+AA26+AA27+AA28+AA29+AA30+AA31)/C38</f>
        <v>1</v>
      </c>
      <c r="AB32" s="114">
        <f>(AB8+AB9+AB10+AB11+AB12+AB13+AB14+AB15+AB16+AB17+AB18+AB19+AB20+AB21+AB22+AB23+AB24+AB25+AB26+AB27+AB28+AB29+AB30+AB31)/C38</f>
        <v>1.3333333333333333</v>
      </c>
      <c r="AC32" s="114">
        <f>(AC8+AC9+AC10+AC11+AC12+AC13+AC14+AC15+AC16+AC17+AC18+AC19+AC20+AC21+AC22+AC23+AC24+AC25+AC26+AC27+AC28+AC29+AC30+AC31)/C38</f>
        <v>1</v>
      </c>
      <c r="AD32" s="114">
        <f>(AD8+AD9+AD10+AD11+AD12+AD13+AD14+AD15+AD16+AD17+AD18+AD19+AD20+AD21+AD22+AD23+AD24+AD25+AD26+AD27+AD28+AD29+AD30+AD31)/C38</f>
        <v>1.3333333333333333</v>
      </c>
      <c r="AE32" s="114">
        <f>(AE8+AE9+AE10+AE11+AE12+AE13+AE14+AE15+AE16+AE17+AE18+AE19+AE20+AE21+AE22+AE23+AE24+AE25+AE26+AE27+AE28+AE29+AE30+AE31)/C38</f>
        <v>0.66666666666666663</v>
      </c>
      <c r="AF32" s="114">
        <f>(AF8+AF9+AF10+AF11+AF12+AF13+AF14+AF15+AF16+AF17+AF18+AF19+AF20+AF21+AF22+AF23+AF24+AF25+AF26+AF27+AF28+AF29+AF30+AF31)/C38</f>
        <v>1</v>
      </c>
      <c r="AG32" s="114">
        <f>(AG8+AG9+AG10+AG11+AG12+AG13+AG14+AG15+AG16+AG17+AG18+AG19+AG20+AG21+AG22+AG23+AG24+AG25+AG26+AG27+AG28+AG29+AG30+AG31)/C38</f>
        <v>0.66666666666666663</v>
      </c>
      <c r="AH32" s="114">
        <f>(AH8+AH9+AH10+AH11+AH12+AH13+AH14+AH15+AH16+AH17+AH18+AH19+AH20+AH21+AH22+AH23+AH24+AH25+AH26+AH27+AH28+AH29+AH30+AH31)/C38</f>
        <v>1</v>
      </c>
      <c r="AI32" s="105">
        <f t="shared" ref="AI32" si="1">(C32+E32+G32+K32+M32+O32+Q32+S32+U32+W32+Y32+AA32+AC32+I32+AE32+AG32)/16</f>
        <v>0.81249999999999978</v>
      </c>
      <c r="AJ32" s="105">
        <f t="shared" ref="AJ32" si="2">(D32+F32+H32+L32+N32+P32+R32+T32+V32+X32+Z32+AB32+AD32+J32+AF32+AH32)/16</f>
        <v>1.1666666666666665</v>
      </c>
    </row>
    <row r="35" spans="2:35" x14ac:dyDescent="0.35">
      <c r="AB35"/>
      <c r="AC35"/>
      <c r="AD35"/>
      <c r="AE35"/>
      <c r="AF35"/>
      <c r="AG35"/>
      <c r="AH35"/>
      <c r="AI35"/>
    </row>
    <row r="36" spans="2:35" ht="15" x14ac:dyDescent="0.35">
      <c r="B36" s="69" t="s">
        <v>37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AB36"/>
      <c r="AC36"/>
      <c r="AD36"/>
      <c r="AE36"/>
      <c r="AF36"/>
      <c r="AG36"/>
      <c r="AH36"/>
      <c r="AI36"/>
    </row>
    <row r="37" spans="2:35" ht="30" x14ac:dyDescent="0.35">
      <c r="B37" s="71"/>
      <c r="C37" s="72" t="s">
        <v>38</v>
      </c>
      <c r="D37" s="72" t="s">
        <v>39</v>
      </c>
      <c r="E37" s="72" t="s">
        <v>40</v>
      </c>
      <c r="F37" s="72" t="s">
        <v>41</v>
      </c>
      <c r="G37" s="84"/>
      <c r="H37" s="84"/>
      <c r="I37" s="84"/>
      <c r="J37" s="84"/>
      <c r="K37" s="84"/>
      <c r="L37" s="84"/>
      <c r="AB37"/>
      <c r="AC37"/>
      <c r="AD37"/>
      <c r="AE37"/>
      <c r="AF37"/>
      <c r="AG37"/>
      <c r="AH37"/>
      <c r="AI37"/>
    </row>
    <row r="38" spans="2:35" ht="15.5" x14ac:dyDescent="0.35">
      <c r="B38" s="73" t="s">
        <v>42</v>
      </c>
      <c r="C38" s="107">
        <f>COUNTA(B8:B31)</f>
        <v>3</v>
      </c>
      <c r="D38" s="107">
        <f>COUNTIF(AI8:AI31,"&gt;=3,8")</f>
        <v>0</v>
      </c>
      <c r="E38" s="107">
        <f>COUNTIFS(AI8:AI31,"&lt;3,7",AI8:AI31,"&gt;=2,3")</f>
        <v>1</v>
      </c>
      <c r="F38" s="115">
        <f>COUNTIFS(AI8:AI31,"&lt;2,2",AI8:AI31,"&gt;0")</f>
        <v>0</v>
      </c>
      <c r="G38" s="70"/>
      <c r="H38" s="70"/>
      <c r="I38" s="70"/>
      <c r="J38" s="70"/>
      <c r="K38" s="70"/>
      <c r="L38" s="70"/>
      <c r="AB38"/>
      <c r="AC38"/>
      <c r="AD38"/>
      <c r="AE38"/>
      <c r="AF38"/>
      <c r="AG38"/>
      <c r="AH38"/>
      <c r="AI38"/>
    </row>
    <row r="39" spans="2:35" ht="15.5" x14ac:dyDescent="0.35">
      <c r="B39" s="73" t="s">
        <v>43</v>
      </c>
      <c r="C39" s="107">
        <v>100</v>
      </c>
      <c r="D39" s="107">
        <f>D38*C39/C38</f>
        <v>0</v>
      </c>
      <c r="E39" s="108">
        <f>E38*C39/C38</f>
        <v>33.333333333333336</v>
      </c>
      <c r="F39" s="116">
        <f>F38*C39/C38</f>
        <v>0</v>
      </c>
      <c r="G39" s="70"/>
      <c r="H39" s="70"/>
      <c r="I39" s="111"/>
      <c r="J39" s="111"/>
      <c r="K39" s="111"/>
      <c r="L39" s="111"/>
      <c r="AB39"/>
      <c r="AC39"/>
      <c r="AD39"/>
      <c r="AE39"/>
      <c r="AF39"/>
      <c r="AG39"/>
      <c r="AH39"/>
      <c r="AI39"/>
    </row>
    <row r="40" spans="2:35" ht="15.5" x14ac:dyDescent="0.35">
      <c r="B40" s="74"/>
      <c r="C40" s="70"/>
      <c r="D40" s="70"/>
      <c r="E40" s="70"/>
      <c r="F40" s="70"/>
      <c r="G40" s="70"/>
      <c r="H40" s="70"/>
      <c r="I40" s="70"/>
      <c r="J40" s="70"/>
      <c r="K40" s="70"/>
      <c r="L40" s="70"/>
      <c r="AB40"/>
      <c r="AC40"/>
      <c r="AD40"/>
      <c r="AE40"/>
      <c r="AF40"/>
      <c r="AG40"/>
      <c r="AH40"/>
      <c r="AI40"/>
    </row>
    <row r="41" spans="2:35" ht="15.5" x14ac:dyDescent="0.35">
      <c r="B41" s="74"/>
      <c r="C41" s="70"/>
      <c r="D41" s="70"/>
      <c r="E41" s="70"/>
      <c r="F41" s="70"/>
      <c r="G41" s="70"/>
      <c r="H41" s="70"/>
      <c r="I41" s="70"/>
      <c r="J41" s="70"/>
      <c r="K41" s="70"/>
      <c r="L41" s="70"/>
      <c r="AB41"/>
      <c r="AC41"/>
      <c r="AD41"/>
      <c r="AE41"/>
      <c r="AF41"/>
      <c r="AG41"/>
      <c r="AH41"/>
      <c r="AI41"/>
    </row>
    <row r="42" spans="2:35" ht="15" x14ac:dyDescent="0.35">
      <c r="B42" s="69" t="s">
        <v>44</v>
      </c>
      <c r="C42" s="70"/>
      <c r="D42" s="70"/>
      <c r="E42" s="70"/>
      <c r="F42" s="70"/>
      <c r="G42" s="70"/>
      <c r="H42" s="70"/>
      <c r="I42" s="70"/>
      <c r="J42" s="70"/>
      <c r="K42" s="70"/>
      <c r="L42" s="70"/>
      <c r="AB42"/>
      <c r="AC42"/>
      <c r="AD42"/>
      <c r="AE42"/>
      <c r="AF42"/>
      <c r="AG42"/>
      <c r="AH42"/>
      <c r="AI42"/>
    </row>
    <row r="43" spans="2:35" ht="30" x14ac:dyDescent="0.35">
      <c r="B43" s="71"/>
      <c r="C43" s="75" t="s">
        <v>38</v>
      </c>
      <c r="D43" s="72" t="s">
        <v>39</v>
      </c>
      <c r="E43" s="72" t="s">
        <v>40</v>
      </c>
      <c r="F43" s="72" t="s">
        <v>41</v>
      </c>
      <c r="G43" s="83"/>
      <c r="H43" s="85"/>
      <c r="I43" s="85"/>
      <c r="J43" s="85"/>
      <c r="K43" s="85"/>
      <c r="L43" s="85"/>
      <c r="AB43"/>
      <c r="AC43"/>
      <c r="AD43"/>
      <c r="AE43"/>
      <c r="AF43"/>
      <c r="AG43"/>
      <c r="AH43"/>
      <c r="AI43"/>
    </row>
    <row r="44" spans="2:35" ht="15.5" x14ac:dyDescent="0.35">
      <c r="B44" s="73" t="s">
        <v>42</v>
      </c>
      <c r="C44" s="107">
        <f>COUNTA(B8:B31)</f>
        <v>3</v>
      </c>
      <c r="D44" s="107">
        <f>COUNTIF(AJ8:AJ31,"&gt;=3,8")</f>
        <v>0</v>
      </c>
      <c r="E44" s="107">
        <f>COUNTIFS(AJ8:AJ31,"&lt;3,7",AJ8:AJ31,"&gt;=2,3")</f>
        <v>1</v>
      </c>
      <c r="F44" s="115">
        <f>COUNTIFS(AJ8:AJ31,"&lt;2,2",AJ8:AJ31,"&gt;0")</f>
        <v>0</v>
      </c>
      <c r="G44" s="112"/>
      <c r="H44" s="70"/>
      <c r="I44" s="70"/>
      <c r="J44" s="70"/>
      <c r="K44" s="70"/>
      <c r="L44" s="70"/>
      <c r="AB44"/>
      <c r="AC44"/>
      <c r="AD44"/>
      <c r="AE44"/>
      <c r="AF44"/>
      <c r="AG44"/>
      <c r="AH44"/>
      <c r="AI44"/>
    </row>
    <row r="45" spans="2:35" ht="15.5" x14ac:dyDescent="0.35">
      <c r="B45" s="73" t="s">
        <v>43</v>
      </c>
      <c r="C45" s="107">
        <v>100</v>
      </c>
      <c r="D45" s="108">
        <f>D44*C45/C44</f>
        <v>0</v>
      </c>
      <c r="E45" s="108">
        <f>E44*C45/C44</f>
        <v>33.333333333333336</v>
      </c>
      <c r="F45" s="116">
        <f>F44*C45/C44</f>
        <v>0</v>
      </c>
      <c r="G45" s="113"/>
      <c r="H45" s="111"/>
      <c r="I45" s="111"/>
      <c r="J45" s="111"/>
      <c r="K45" s="111"/>
      <c r="L45" s="111"/>
      <c r="AB45"/>
      <c r="AC45"/>
      <c r="AD45"/>
      <c r="AE45"/>
      <c r="AF45"/>
      <c r="AG45"/>
      <c r="AH45"/>
      <c r="AI45"/>
    </row>
    <row r="46" spans="2:35" x14ac:dyDescent="0.35">
      <c r="AB46"/>
      <c r="AC46"/>
      <c r="AD46"/>
      <c r="AE46"/>
      <c r="AF46"/>
      <c r="AG46"/>
      <c r="AH46"/>
      <c r="AI46"/>
    </row>
    <row r="47" spans="2:35" x14ac:dyDescent="0.35">
      <c r="AB47"/>
      <c r="AC47"/>
      <c r="AD47"/>
      <c r="AE47"/>
      <c r="AF47"/>
      <c r="AG47"/>
      <c r="AH47"/>
      <c r="AI47"/>
    </row>
    <row r="48" spans="2:35" x14ac:dyDescent="0.35">
      <c r="AB48"/>
      <c r="AC48"/>
      <c r="AD48"/>
      <c r="AE48"/>
      <c r="AF48"/>
      <c r="AG48"/>
      <c r="AH48"/>
      <c r="AI48"/>
    </row>
    <row r="49" spans="28:35" x14ac:dyDescent="0.35">
      <c r="AB49"/>
      <c r="AC49"/>
      <c r="AD49"/>
      <c r="AE49"/>
      <c r="AF49"/>
      <c r="AG49"/>
      <c r="AH49"/>
      <c r="AI49"/>
    </row>
    <row r="50" spans="28:35" x14ac:dyDescent="0.35">
      <c r="AB50"/>
      <c r="AC50"/>
      <c r="AD50"/>
      <c r="AE50"/>
      <c r="AF50"/>
      <c r="AG50"/>
      <c r="AH50"/>
      <c r="AI50"/>
    </row>
    <row r="51" spans="28:35" x14ac:dyDescent="0.35">
      <c r="AB51"/>
      <c r="AC51"/>
      <c r="AD51"/>
      <c r="AE51"/>
      <c r="AF51"/>
      <c r="AG51"/>
      <c r="AH51"/>
      <c r="AI51"/>
    </row>
    <row r="52" spans="28:35" x14ac:dyDescent="0.35">
      <c r="AB52"/>
      <c r="AC52"/>
      <c r="AD52"/>
      <c r="AE52"/>
      <c r="AF52"/>
      <c r="AG52"/>
      <c r="AH52"/>
      <c r="AI52"/>
    </row>
    <row r="53" spans="28:35" x14ac:dyDescent="0.35">
      <c r="AB53"/>
      <c r="AC53"/>
      <c r="AD53"/>
      <c r="AE53"/>
      <c r="AF53"/>
      <c r="AG53"/>
      <c r="AH53"/>
      <c r="AI53"/>
    </row>
    <row r="54" spans="28:35" x14ac:dyDescent="0.35">
      <c r="AB54"/>
      <c r="AC54"/>
      <c r="AD54"/>
      <c r="AE54"/>
      <c r="AF54"/>
      <c r="AG54"/>
      <c r="AH54"/>
      <c r="AI54"/>
    </row>
    <row r="55" spans="28:35" x14ac:dyDescent="0.35">
      <c r="AB55"/>
      <c r="AC55"/>
      <c r="AD55"/>
      <c r="AE55"/>
      <c r="AF55"/>
      <c r="AG55"/>
      <c r="AH55"/>
      <c r="AI55"/>
    </row>
    <row r="56" spans="28:35" x14ac:dyDescent="0.35">
      <c r="AB56"/>
      <c r="AC56"/>
      <c r="AD56"/>
      <c r="AE56"/>
      <c r="AF56"/>
      <c r="AG56"/>
      <c r="AH56"/>
      <c r="AI56"/>
    </row>
    <row r="57" spans="28:35" x14ac:dyDescent="0.35">
      <c r="AB57"/>
      <c r="AC57"/>
      <c r="AD57"/>
      <c r="AE57"/>
      <c r="AF57"/>
      <c r="AG57"/>
      <c r="AH57"/>
      <c r="AI57"/>
    </row>
    <row r="58" spans="28:35" x14ac:dyDescent="0.35">
      <c r="AB58"/>
      <c r="AC58"/>
      <c r="AD58"/>
      <c r="AE58"/>
      <c r="AF58"/>
      <c r="AG58"/>
      <c r="AH58"/>
      <c r="AI58"/>
    </row>
    <row r="59" spans="28:35" x14ac:dyDescent="0.35">
      <c r="AB59"/>
      <c r="AC59"/>
      <c r="AD59"/>
      <c r="AE59"/>
      <c r="AF59"/>
      <c r="AG59"/>
      <c r="AH59"/>
      <c r="AI59"/>
    </row>
    <row r="60" spans="28:35" x14ac:dyDescent="0.35">
      <c r="AB60"/>
      <c r="AC60"/>
      <c r="AD60"/>
      <c r="AE60"/>
      <c r="AF60"/>
      <c r="AG60"/>
      <c r="AH60"/>
      <c r="AI60"/>
    </row>
    <row r="61" spans="28:35" x14ac:dyDescent="0.35">
      <c r="AB61"/>
      <c r="AC61"/>
      <c r="AD61"/>
      <c r="AE61"/>
      <c r="AF61"/>
      <c r="AG61"/>
      <c r="AH61"/>
      <c r="AI61"/>
    </row>
    <row r="62" spans="28:35" x14ac:dyDescent="0.35">
      <c r="AB62"/>
      <c r="AC62"/>
      <c r="AD62"/>
      <c r="AE62"/>
      <c r="AF62"/>
      <c r="AG62"/>
      <c r="AH62"/>
      <c r="AI62"/>
    </row>
    <row r="63" spans="28:35" x14ac:dyDescent="0.35">
      <c r="AB63"/>
      <c r="AC63"/>
      <c r="AD63"/>
      <c r="AE63"/>
      <c r="AF63"/>
      <c r="AG63"/>
      <c r="AH63"/>
      <c r="AI63"/>
    </row>
    <row r="64" spans="28:35" x14ac:dyDescent="0.35">
      <c r="AB64"/>
      <c r="AC64"/>
      <c r="AD64"/>
      <c r="AE64"/>
      <c r="AF64"/>
      <c r="AG64"/>
      <c r="AH64"/>
      <c r="AI64"/>
    </row>
    <row r="65" spans="28:35" x14ac:dyDescent="0.35">
      <c r="AB65"/>
      <c r="AC65"/>
      <c r="AD65"/>
      <c r="AE65"/>
      <c r="AF65"/>
      <c r="AG65"/>
      <c r="AH65"/>
      <c r="AI65"/>
    </row>
  </sheetData>
  <sheetProtection algorithmName="SHA-512" hashValue="PZ4eYzegjaqprFbA49hKhq0WRg7ab6koXDfhsuBlN62HqtxYxbt/+uXjirtRa5GKz2KAnWpUkbddXqzuHYFcpw==" saltValue="EILFfipqyhNwCkqTlo8twQ==" spinCount="100000" sheet="1" formatCells="0" formatColumns="0" formatRows="0" insertColumns="0" insertRows="0" insertHyperlinks="0" deleteColumns="0" deleteRows="0" sort="0" autoFilter="0" pivotTables="0"/>
  <mergeCells count="21">
    <mergeCell ref="AC5:AD6"/>
    <mergeCell ref="AE5:AF6"/>
    <mergeCell ref="AG5:AH6"/>
    <mergeCell ref="AI5:AJ6"/>
    <mergeCell ref="AC3:AD3"/>
    <mergeCell ref="AA5:AB6"/>
    <mergeCell ref="A1:AJ1"/>
    <mergeCell ref="A5:A7"/>
    <mergeCell ref="B5:B7"/>
    <mergeCell ref="C5:D6"/>
    <mergeCell ref="E5:F6"/>
    <mergeCell ref="G5:H6"/>
    <mergeCell ref="I5:J6"/>
    <mergeCell ref="K5:L6"/>
    <mergeCell ref="M5:N6"/>
    <mergeCell ref="O5:P6"/>
    <mergeCell ref="Q5:R6"/>
    <mergeCell ref="S5:T6"/>
    <mergeCell ref="U5:V6"/>
    <mergeCell ref="W5:X6"/>
    <mergeCell ref="Y5:Z6"/>
  </mergeCells>
  <hyperlinks>
    <hyperlink ref="AC3" location="'ТИТУЛ'!A1" display="'ТИТУЛ'!A1" xr:uid="{E96EDEF3-5068-4278-AB2F-95A6DEAEE6F6}"/>
    <hyperlink ref="AC3:AD3" location="Оглавление!A1" display="ОГЛАВЛЕНИЕ" xr:uid="{2BEC6AD5-2835-4F06-8755-F80190A85C62}"/>
  </hyperlinks>
  <pageMargins left="0.7" right="0.7" top="0.75" bottom="0.75" header="0.3" footer="0.3"/>
  <pageSetup paperSize="9" scale="39" orientation="landscape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D29FF-2957-47BB-BE4E-09E84FDF1BA0}">
  <sheetPr codeName="Лист8">
    <tabColor rgb="FF92D050"/>
    <pageSetUpPr fitToPage="1"/>
  </sheetPr>
  <dimension ref="A1:AH42"/>
  <sheetViews>
    <sheetView view="pageLayout" zoomScale="55" zoomScaleNormal="100" zoomScalePageLayoutView="55" workbookViewId="0">
      <selection activeCell="V1" sqref="V1:W1"/>
    </sheetView>
  </sheetViews>
  <sheetFormatPr defaultColWidth="9.1796875" defaultRowHeight="14.5" x14ac:dyDescent="0.35"/>
  <cols>
    <col min="1" max="1" width="9.1796875" style="1"/>
    <col min="2" max="2" width="27.1796875" style="1" customWidth="1"/>
    <col min="3" max="5" width="9.1796875" style="1"/>
    <col min="6" max="6" width="10.26953125" style="1" customWidth="1"/>
    <col min="7" max="16384" width="9.1796875" style="1"/>
  </cols>
  <sheetData>
    <row r="1" spans="1:34" ht="17.5" x14ac:dyDescent="0.35">
      <c r="A1" s="94" t="s">
        <v>91</v>
      </c>
      <c r="AA1" s="242" t="s">
        <v>363</v>
      </c>
      <c r="AB1" s="242"/>
    </row>
    <row r="2" spans="1:34" ht="15" thickBot="1" x14ac:dyDescent="0.4"/>
    <row r="3" spans="1:34" ht="42" customHeight="1" thickBot="1" x14ac:dyDescent="0.4">
      <c r="A3" s="225" t="s">
        <v>12</v>
      </c>
      <c r="B3" s="225" t="s">
        <v>13</v>
      </c>
      <c r="C3" s="267" t="s">
        <v>92</v>
      </c>
      <c r="D3" s="245"/>
      <c r="E3" s="245"/>
      <c r="F3" s="245"/>
      <c r="G3" s="232" t="s">
        <v>93</v>
      </c>
      <c r="H3" s="236"/>
      <c r="I3" s="232" t="s">
        <v>94</v>
      </c>
      <c r="J3" s="236"/>
      <c r="K3" s="232" t="s">
        <v>95</v>
      </c>
      <c r="L3" s="233"/>
      <c r="M3" s="232" t="s">
        <v>96</v>
      </c>
      <c r="N3" s="236"/>
      <c r="O3" s="232" t="s">
        <v>97</v>
      </c>
      <c r="P3" s="233"/>
      <c r="Q3" s="232" t="s">
        <v>98</v>
      </c>
      <c r="R3" s="236"/>
      <c r="S3" s="268" t="s">
        <v>99</v>
      </c>
      <c r="T3" s="269"/>
      <c r="U3" s="272" t="s">
        <v>100</v>
      </c>
      <c r="V3" s="273"/>
      <c r="W3" s="232" t="s">
        <v>101</v>
      </c>
      <c r="X3" s="236"/>
      <c r="Y3" s="276" t="s">
        <v>102</v>
      </c>
      <c r="Z3" s="269"/>
      <c r="AA3" s="276" t="s">
        <v>103</v>
      </c>
      <c r="AB3" s="269"/>
      <c r="AC3" s="276" t="s">
        <v>104</v>
      </c>
      <c r="AD3" s="268"/>
      <c r="AE3" s="276" t="s">
        <v>105</v>
      </c>
      <c r="AF3" s="269"/>
      <c r="AG3" s="244" t="s">
        <v>30</v>
      </c>
      <c r="AH3" s="244"/>
    </row>
    <row r="4" spans="1:34" ht="122.25" customHeight="1" thickBot="1" x14ac:dyDescent="0.4">
      <c r="A4" s="226"/>
      <c r="B4" s="226"/>
      <c r="C4" s="248" t="s">
        <v>106</v>
      </c>
      <c r="D4" s="247"/>
      <c r="E4" s="248" t="s">
        <v>107</v>
      </c>
      <c r="F4" s="246"/>
      <c r="G4" s="234"/>
      <c r="H4" s="237"/>
      <c r="I4" s="234"/>
      <c r="J4" s="237"/>
      <c r="K4" s="234"/>
      <c r="L4" s="235"/>
      <c r="M4" s="234"/>
      <c r="N4" s="237"/>
      <c r="O4" s="234"/>
      <c r="P4" s="235"/>
      <c r="Q4" s="234"/>
      <c r="R4" s="237"/>
      <c r="S4" s="270"/>
      <c r="T4" s="271"/>
      <c r="U4" s="274"/>
      <c r="V4" s="275"/>
      <c r="W4" s="234"/>
      <c r="X4" s="237"/>
      <c r="Y4" s="277"/>
      <c r="Z4" s="271"/>
      <c r="AA4" s="277"/>
      <c r="AB4" s="271"/>
      <c r="AC4" s="277"/>
      <c r="AD4" s="270"/>
      <c r="AE4" s="277"/>
      <c r="AF4" s="271"/>
      <c r="AG4" s="244"/>
      <c r="AH4" s="244"/>
    </row>
    <row r="5" spans="1:34" ht="16" thickBot="1" x14ac:dyDescent="0.4">
      <c r="A5" s="227"/>
      <c r="B5" s="227"/>
      <c r="C5" s="65" t="s">
        <v>31</v>
      </c>
      <c r="D5" s="65" t="s">
        <v>32</v>
      </c>
      <c r="E5" s="65" t="s">
        <v>31</v>
      </c>
      <c r="F5" s="65" t="s">
        <v>32</v>
      </c>
      <c r="G5" s="65" t="s">
        <v>31</v>
      </c>
      <c r="H5" s="65" t="s">
        <v>32</v>
      </c>
      <c r="I5" s="65" t="s">
        <v>31</v>
      </c>
      <c r="J5" s="65" t="s">
        <v>32</v>
      </c>
      <c r="K5" s="65" t="s">
        <v>31</v>
      </c>
      <c r="L5" s="65" t="s">
        <v>32</v>
      </c>
      <c r="M5" s="65" t="s">
        <v>31</v>
      </c>
      <c r="N5" s="65" t="s">
        <v>32</v>
      </c>
      <c r="O5" s="65" t="s">
        <v>31</v>
      </c>
      <c r="P5" s="65" t="s">
        <v>32</v>
      </c>
      <c r="Q5" s="65" t="s">
        <v>31</v>
      </c>
      <c r="R5" s="65" t="s">
        <v>32</v>
      </c>
      <c r="S5" s="65" t="s">
        <v>31</v>
      </c>
      <c r="T5" s="65" t="s">
        <v>32</v>
      </c>
      <c r="U5" s="65" t="s">
        <v>31</v>
      </c>
      <c r="V5" s="65" t="s">
        <v>32</v>
      </c>
      <c r="W5" s="65" t="s">
        <v>31</v>
      </c>
      <c r="X5" s="65" t="s">
        <v>32</v>
      </c>
      <c r="Y5" s="65" t="s">
        <v>31</v>
      </c>
      <c r="Z5" s="65" t="s">
        <v>32</v>
      </c>
      <c r="AA5" s="65" t="s">
        <v>31</v>
      </c>
      <c r="AB5" s="65" t="s">
        <v>32</v>
      </c>
      <c r="AC5" s="65" t="s">
        <v>31</v>
      </c>
      <c r="AD5" s="65" t="s">
        <v>32</v>
      </c>
      <c r="AE5" s="65" t="s">
        <v>31</v>
      </c>
      <c r="AF5" s="65" t="s">
        <v>32</v>
      </c>
      <c r="AG5" s="76" t="s">
        <v>31</v>
      </c>
      <c r="AH5" s="76" t="s">
        <v>32</v>
      </c>
    </row>
    <row r="6" spans="1:34" ht="16" thickBot="1" x14ac:dyDescent="0.4">
      <c r="A6" s="66">
        <v>1</v>
      </c>
      <c r="B6" s="67" t="s">
        <v>33</v>
      </c>
      <c r="C6" s="119">
        <v>2</v>
      </c>
      <c r="D6" s="119">
        <v>2</v>
      </c>
      <c r="E6" s="119">
        <v>2</v>
      </c>
      <c r="F6" s="119">
        <v>3</v>
      </c>
      <c r="G6" s="119">
        <v>2</v>
      </c>
      <c r="H6" s="119">
        <v>3</v>
      </c>
      <c r="I6" s="119">
        <v>2</v>
      </c>
      <c r="J6" s="119">
        <v>3</v>
      </c>
      <c r="K6" s="119">
        <v>2</v>
      </c>
      <c r="L6" s="119">
        <v>3</v>
      </c>
      <c r="M6" s="119">
        <v>2</v>
      </c>
      <c r="N6" s="119">
        <v>3</v>
      </c>
      <c r="O6" s="119">
        <v>2</v>
      </c>
      <c r="P6" s="119">
        <v>3</v>
      </c>
      <c r="Q6" s="119">
        <v>2</v>
      </c>
      <c r="R6" s="119">
        <v>3</v>
      </c>
      <c r="S6" s="119">
        <v>2</v>
      </c>
      <c r="T6" s="119">
        <v>4</v>
      </c>
      <c r="U6" s="119">
        <v>2</v>
      </c>
      <c r="V6" s="119">
        <v>3</v>
      </c>
      <c r="W6" s="119">
        <v>4</v>
      </c>
      <c r="X6" s="119">
        <v>5</v>
      </c>
      <c r="Y6" s="119">
        <v>5</v>
      </c>
      <c r="Z6" s="119">
        <v>5</v>
      </c>
      <c r="AA6" s="119">
        <v>4</v>
      </c>
      <c r="AB6" s="119">
        <v>5</v>
      </c>
      <c r="AC6" s="119">
        <v>3</v>
      </c>
      <c r="AD6" s="119">
        <v>4</v>
      </c>
      <c r="AE6" s="119">
        <v>2</v>
      </c>
      <c r="AF6" s="119">
        <v>3</v>
      </c>
      <c r="AG6" s="118">
        <f>(C6+E6+G6+I6+K6+M6+O6+Q6+S6+U6+W6+Y6+AA6+AC6+AE6)/15</f>
        <v>2.5333333333333332</v>
      </c>
      <c r="AH6" s="118">
        <f>(D6+F6+H6+J6+L6+N6+P6+R6+T6+V6+X6+Z6+AB6+AD6+AF6)/15</f>
        <v>3.4666666666666668</v>
      </c>
    </row>
    <row r="7" spans="1:34" ht="16" thickBot="1" x14ac:dyDescent="0.4">
      <c r="A7" s="66">
        <v>2</v>
      </c>
      <c r="B7" s="67" t="s">
        <v>34</v>
      </c>
      <c r="C7" s="119">
        <v>3</v>
      </c>
      <c r="D7" s="119">
        <v>4</v>
      </c>
      <c r="E7" s="119">
        <v>4</v>
      </c>
      <c r="F7" s="119">
        <v>5</v>
      </c>
      <c r="G7" s="119">
        <v>3</v>
      </c>
      <c r="H7" s="119">
        <v>4</v>
      </c>
      <c r="I7" s="119">
        <v>4</v>
      </c>
      <c r="J7" s="119">
        <v>5</v>
      </c>
      <c r="K7" s="119">
        <v>5</v>
      </c>
      <c r="L7" s="119">
        <v>5</v>
      </c>
      <c r="M7" s="119">
        <v>2</v>
      </c>
      <c r="N7" s="119">
        <v>3</v>
      </c>
      <c r="O7" s="119">
        <v>3</v>
      </c>
      <c r="P7" s="119">
        <v>4</v>
      </c>
      <c r="Q7" s="119">
        <v>5</v>
      </c>
      <c r="R7" s="119">
        <v>5</v>
      </c>
      <c r="S7" s="119">
        <v>4</v>
      </c>
      <c r="T7" s="119">
        <v>5</v>
      </c>
      <c r="U7" s="119">
        <v>2</v>
      </c>
      <c r="V7" s="119">
        <v>3</v>
      </c>
      <c r="W7" s="119">
        <v>3</v>
      </c>
      <c r="X7" s="119">
        <v>4</v>
      </c>
      <c r="Y7" s="119">
        <v>2</v>
      </c>
      <c r="Z7" s="119">
        <v>3</v>
      </c>
      <c r="AA7" s="119">
        <v>2</v>
      </c>
      <c r="AB7" s="119">
        <v>3</v>
      </c>
      <c r="AC7" s="119">
        <v>4</v>
      </c>
      <c r="AD7" s="119">
        <v>4</v>
      </c>
      <c r="AE7" s="119">
        <v>4</v>
      </c>
      <c r="AF7" s="119">
        <v>3</v>
      </c>
      <c r="AG7" s="118">
        <f t="shared" ref="AG7:AG29" si="0">(C7+E7+G7+I7+K7+M7+O7+Q7+S7+U7+W7+Y7+AA7+AC7+AE7)/15</f>
        <v>3.3333333333333335</v>
      </c>
      <c r="AH7" s="118">
        <f t="shared" ref="AH7:AH30" si="1">(D7+F7+H7+J7+L7+N7+P7+R7+T7+V7+X7+Z7+AB7+AD7+AF7)/15</f>
        <v>4</v>
      </c>
    </row>
    <row r="8" spans="1:34" ht="19.5" customHeight="1" thickBot="1" x14ac:dyDescent="0.4">
      <c r="A8" s="66">
        <v>3</v>
      </c>
      <c r="B8" s="67" t="s">
        <v>35</v>
      </c>
      <c r="C8" s="119">
        <v>2</v>
      </c>
      <c r="D8" s="119">
        <v>2</v>
      </c>
      <c r="E8" s="119">
        <v>2</v>
      </c>
      <c r="F8" s="119">
        <v>3</v>
      </c>
      <c r="G8" s="119">
        <v>2</v>
      </c>
      <c r="H8" s="119">
        <v>3</v>
      </c>
      <c r="I8" s="119">
        <v>2</v>
      </c>
      <c r="J8" s="119">
        <v>3</v>
      </c>
      <c r="K8" s="119">
        <v>2</v>
      </c>
      <c r="L8" s="119">
        <v>3</v>
      </c>
      <c r="M8" s="119">
        <v>2</v>
      </c>
      <c r="N8" s="119">
        <v>3</v>
      </c>
      <c r="O8" s="119">
        <v>2</v>
      </c>
      <c r="P8" s="119">
        <v>3</v>
      </c>
      <c r="Q8" s="119">
        <v>2</v>
      </c>
      <c r="R8" s="119">
        <v>3</v>
      </c>
      <c r="S8" s="119">
        <v>2</v>
      </c>
      <c r="T8" s="119">
        <v>4</v>
      </c>
      <c r="U8" s="119">
        <v>2</v>
      </c>
      <c r="V8" s="119">
        <v>3</v>
      </c>
      <c r="W8" s="119">
        <v>4</v>
      </c>
      <c r="X8" s="119">
        <v>5</v>
      </c>
      <c r="Y8" s="119">
        <v>5</v>
      </c>
      <c r="Z8" s="119">
        <v>5</v>
      </c>
      <c r="AA8" s="119">
        <v>4</v>
      </c>
      <c r="AB8" s="119">
        <v>5</v>
      </c>
      <c r="AC8" s="119">
        <v>3</v>
      </c>
      <c r="AD8" s="119">
        <v>4</v>
      </c>
      <c r="AE8" s="119">
        <v>2</v>
      </c>
      <c r="AF8" s="119">
        <v>3</v>
      </c>
      <c r="AG8" s="118">
        <f t="shared" si="0"/>
        <v>2.5333333333333332</v>
      </c>
      <c r="AH8" s="118">
        <f t="shared" si="1"/>
        <v>3.4666666666666668</v>
      </c>
    </row>
    <row r="9" spans="1:34" ht="16" thickBot="1" x14ac:dyDescent="0.4">
      <c r="A9" s="66">
        <v>4</v>
      </c>
      <c r="B9" s="67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8">
        <f t="shared" si="0"/>
        <v>0</v>
      </c>
      <c r="AH9" s="118">
        <f t="shared" si="1"/>
        <v>0</v>
      </c>
    </row>
    <row r="10" spans="1:34" ht="16" thickBot="1" x14ac:dyDescent="0.4">
      <c r="A10" s="66">
        <v>5</v>
      </c>
      <c r="B10" s="67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8">
        <f t="shared" si="0"/>
        <v>0</v>
      </c>
      <c r="AH10" s="118">
        <f t="shared" si="1"/>
        <v>0</v>
      </c>
    </row>
    <row r="11" spans="1:34" ht="16" thickBot="1" x14ac:dyDescent="0.4">
      <c r="A11" s="66">
        <v>6</v>
      </c>
      <c r="B11" s="67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8">
        <f t="shared" si="0"/>
        <v>0</v>
      </c>
      <c r="AH11" s="118">
        <f t="shared" si="1"/>
        <v>0</v>
      </c>
    </row>
    <row r="12" spans="1:34" ht="16" thickBot="1" x14ac:dyDescent="0.4">
      <c r="A12" s="66">
        <v>7</v>
      </c>
      <c r="B12" s="67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8">
        <f t="shared" si="0"/>
        <v>0</v>
      </c>
      <c r="AH12" s="118">
        <f t="shared" si="1"/>
        <v>0</v>
      </c>
    </row>
    <row r="13" spans="1:34" ht="16" thickBot="1" x14ac:dyDescent="0.4">
      <c r="A13" s="66">
        <v>8</v>
      </c>
      <c r="B13" s="67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8">
        <f t="shared" si="0"/>
        <v>0</v>
      </c>
      <c r="AH13" s="118">
        <f t="shared" si="1"/>
        <v>0</v>
      </c>
    </row>
    <row r="14" spans="1:34" ht="16" thickBot="1" x14ac:dyDescent="0.4">
      <c r="A14" s="66">
        <v>9</v>
      </c>
      <c r="B14" s="67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8">
        <f t="shared" si="0"/>
        <v>0</v>
      </c>
      <c r="AH14" s="118">
        <f t="shared" si="1"/>
        <v>0</v>
      </c>
    </row>
    <row r="15" spans="1:34" ht="16" thickBot="1" x14ac:dyDescent="0.4">
      <c r="A15" s="66">
        <v>10</v>
      </c>
      <c r="B15" s="67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8">
        <f t="shared" si="0"/>
        <v>0</v>
      </c>
      <c r="AH15" s="118">
        <f t="shared" si="1"/>
        <v>0</v>
      </c>
    </row>
    <row r="16" spans="1:34" ht="16" thickBot="1" x14ac:dyDescent="0.4">
      <c r="A16" s="66">
        <v>11</v>
      </c>
      <c r="B16" s="67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8">
        <f t="shared" si="0"/>
        <v>0</v>
      </c>
      <c r="AH16" s="118">
        <f t="shared" si="1"/>
        <v>0</v>
      </c>
    </row>
    <row r="17" spans="1:34" ht="16" thickBot="1" x14ac:dyDescent="0.4">
      <c r="A17" s="66">
        <v>12</v>
      </c>
      <c r="B17" s="67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8">
        <f t="shared" si="0"/>
        <v>0</v>
      </c>
      <c r="AH17" s="118">
        <f t="shared" si="1"/>
        <v>0</v>
      </c>
    </row>
    <row r="18" spans="1:34" ht="16" thickBot="1" x14ac:dyDescent="0.4">
      <c r="A18" s="66">
        <v>13</v>
      </c>
      <c r="B18" s="67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8">
        <f t="shared" si="0"/>
        <v>0</v>
      </c>
      <c r="AH18" s="118">
        <f t="shared" si="1"/>
        <v>0</v>
      </c>
    </row>
    <row r="19" spans="1:34" ht="16" thickBot="1" x14ac:dyDescent="0.4">
      <c r="A19" s="66">
        <v>14</v>
      </c>
      <c r="B19" s="67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8">
        <f t="shared" si="0"/>
        <v>0</v>
      </c>
      <c r="AH19" s="118">
        <f t="shared" si="1"/>
        <v>0</v>
      </c>
    </row>
    <row r="20" spans="1:34" ht="16" thickBot="1" x14ac:dyDescent="0.4">
      <c r="A20" s="66">
        <v>15</v>
      </c>
      <c r="B20" s="67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8">
        <f t="shared" si="0"/>
        <v>0</v>
      </c>
      <c r="AH20" s="118">
        <f t="shared" si="1"/>
        <v>0</v>
      </c>
    </row>
    <row r="21" spans="1:34" ht="16" thickBot="1" x14ac:dyDescent="0.4">
      <c r="A21" s="66">
        <v>16</v>
      </c>
      <c r="B21" s="67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8">
        <f t="shared" si="0"/>
        <v>0</v>
      </c>
      <c r="AH21" s="118">
        <f t="shared" si="1"/>
        <v>0</v>
      </c>
    </row>
    <row r="22" spans="1:34" ht="16" thickBot="1" x14ac:dyDescent="0.4">
      <c r="A22" s="66">
        <v>17</v>
      </c>
      <c r="B22" s="67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8">
        <f t="shared" si="0"/>
        <v>0</v>
      </c>
      <c r="AH22" s="118">
        <f t="shared" si="1"/>
        <v>0</v>
      </c>
    </row>
    <row r="23" spans="1:34" ht="16" thickBot="1" x14ac:dyDescent="0.4">
      <c r="A23" s="66">
        <v>18</v>
      </c>
      <c r="B23" s="67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8">
        <f t="shared" si="0"/>
        <v>0</v>
      </c>
      <c r="AH23" s="118">
        <f t="shared" si="1"/>
        <v>0</v>
      </c>
    </row>
    <row r="24" spans="1:34" ht="16" thickBot="1" x14ac:dyDescent="0.4">
      <c r="A24" s="66">
        <v>19</v>
      </c>
      <c r="B24" s="67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8">
        <f t="shared" si="0"/>
        <v>0</v>
      </c>
      <c r="AH24" s="118">
        <f t="shared" si="1"/>
        <v>0</v>
      </c>
    </row>
    <row r="25" spans="1:34" ht="16" thickBot="1" x14ac:dyDescent="0.4">
      <c r="A25" s="66">
        <v>20</v>
      </c>
      <c r="B25" s="67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8">
        <f t="shared" si="0"/>
        <v>0</v>
      </c>
      <c r="AH25" s="118">
        <f t="shared" si="1"/>
        <v>0</v>
      </c>
    </row>
    <row r="26" spans="1:34" ht="16" thickBot="1" x14ac:dyDescent="0.4">
      <c r="A26" s="66">
        <v>21</v>
      </c>
      <c r="B26" s="67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8">
        <f t="shared" si="0"/>
        <v>0</v>
      </c>
      <c r="AH26" s="118">
        <f t="shared" si="1"/>
        <v>0</v>
      </c>
    </row>
    <row r="27" spans="1:34" ht="16" thickBot="1" x14ac:dyDescent="0.4">
      <c r="A27" s="66">
        <v>22</v>
      </c>
      <c r="B27" s="67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8">
        <f t="shared" si="0"/>
        <v>0</v>
      </c>
      <c r="AH27" s="118">
        <f t="shared" si="1"/>
        <v>0</v>
      </c>
    </row>
    <row r="28" spans="1:34" ht="16" thickBot="1" x14ac:dyDescent="0.4">
      <c r="A28" s="66">
        <v>23</v>
      </c>
      <c r="B28" s="67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8">
        <f t="shared" si="0"/>
        <v>0</v>
      </c>
      <c r="AH28" s="118">
        <f t="shared" si="1"/>
        <v>0</v>
      </c>
    </row>
    <row r="29" spans="1:34" ht="16" thickBot="1" x14ac:dyDescent="0.4">
      <c r="A29" s="66">
        <v>24</v>
      </c>
      <c r="B29" s="67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8">
        <f t="shared" si="0"/>
        <v>0</v>
      </c>
      <c r="AH29" s="118">
        <f t="shared" si="1"/>
        <v>0</v>
      </c>
    </row>
    <row r="30" spans="1:34" ht="16" thickBot="1" x14ac:dyDescent="0.4">
      <c r="A30" s="66"/>
      <c r="B30" s="68" t="s">
        <v>36</v>
      </c>
      <c r="C30" s="114">
        <f>(C6+C7+C8+C9+C10+C11+C12+C13+C14+C15+C16+C17+C18+C19+C20+C21+C22+C23+C24+C25+C26+C27+C28+C29)/C35</f>
        <v>2.3333333333333335</v>
      </c>
      <c r="D30" s="114">
        <f>(D6+D7+D8+D9+D10+D11+D12+D13+D14+D15+D16+D17+D18+D19+D20+D21+D22+D23+D24+D25+D26+D27+D28+D29)/C35</f>
        <v>2.6666666666666665</v>
      </c>
      <c r="E30" s="114">
        <f>(E6+E7+E8+E9+E10+E11+E12+E13+E14+E15+E16+E17+E18+E19+E20+E21+E22+E23+E24+E25+E26+E27+E28+E29)/C35</f>
        <v>2.6666666666666665</v>
      </c>
      <c r="F30" s="114">
        <f>(F6+F7+F8+F9+F10+F11+F12+F13+F14+F15+F16+F17+F18+F19+F20+F21+F22+F23+F24+F25+F26+F27+F28+F29)/C35</f>
        <v>3.6666666666666665</v>
      </c>
      <c r="G30" s="114">
        <f>(G6+G7+G8+G9+G10+G11+G12+G13+G14+G15+G16+G17+G18+G19+G20+G21+G22+G23+G24+G25+G26+G27+G28+G29)/C35</f>
        <v>2.3333333333333335</v>
      </c>
      <c r="H30" s="114">
        <f>(H6+H7+H8+H9+H10+H11+H12+H13+H14+H15+H16+H17+H18+H19+H20+H21+H22+H23+H24+H25+H26+H27+H28+H29)/C35</f>
        <v>3.3333333333333335</v>
      </c>
      <c r="I30" s="114">
        <f>(I6+I7+I8+I9+I10+I11+I12+I13+I14+I15+I16+I17+I18+I19+I20+I21+I22+I23+I24+I25+I26+I27+I28+I29)/C35</f>
        <v>2.6666666666666665</v>
      </c>
      <c r="J30" s="114">
        <f>(J6+J7+J8+J9+J10+J11+J12+J13+J14+J15+J16+J17+J18+J19+J20+J21+J22+J23+J24+J25+J26+J27+J28+J29)/C35</f>
        <v>3.6666666666666665</v>
      </c>
      <c r="K30" s="114">
        <f>(K6+K7+K8+K9+K10+K11+K12+K13+K14+K15+K16+K17+K18+K19+K20+K21+K22+K23+K24+K25+K26+K27+K28+K29)/C35</f>
        <v>3</v>
      </c>
      <c r="L30" s="114">
        <f>(L6+L7+L8+L9+L10+L11+L12+L13+L14+L15+L16+L17+L18+L19+L20+L21+L22+L23+L24+L25+L26+L27+L28+L29)/C35</f>
        <v>3.6666666666666665</v>
      </c>
      <c r="M30" s="114">
        <f>(M6+M7+M8+M9+M10+M11+M12+M13+M14+M15+M16+M17+M18+M19+M20+M21+M22+M23+M24+M25+M26+M27+M28+M29)/C35</f>
        <v>2</v>
      </c>
      <c r="N30" s="114">
        <f>(N6+N7+N8+N9+N10+N11+N12+N13+N14+N15+N16+N17+N18+N19+N20+N21+N22+N23+N24+N25+N26+N27+N28+N29)/C35</f>
        <v>3</v>
      </c>
      <c r="O30" s="114">
        <f>(O6+O7+O8+O9+O10+O11+O12+O13+O14+O15+O16+O17+O18+O19+O20+O21+O22+O23+O24+O25+O26+O27+O28+O29)/C35</f>
        <v>2.3333333333333335</v>
      </c>
      <c r="P30" s="114">
        <f>(P6+P7+P8+P9+P10+P11+P12+P13+P14+P15+P16+P17+P18+P19+P20+P21+P22+P23+P24+P25+P26+P27+P28+P29)/C35</f>
        <v>3.3333333333333335</v>
      </c>
      <c r="Q30" s="114">
        <f>(Q6+Q7+Q8+Q9+Q10+Q11+Q12+Q13+Q14+Q15+Q16+Q17+Q18+Q19+Q20+Q21+Q22+Q23+Q24+Q25+Q26+Q27+Q28+Q29)/C35</f>
        <v>3</v>
      </c>
      <c r="R30" s="114">
        <f>(R6+R7+R8+R9+R10+R11+R12+R13+R14+R15+R16+R17+R18+R19+R20+R21+R22+R23+R24+R25+R26+R27+R28+R29)/C35</f>
        <v>3.6666666666666665</v>
      </c>
      <c r="S30" s="114">
        <f>(S6+S7+S8+S9+S10+S11+S12+S13+S14+S15+S16+S17+S18+S19+S20+S21+S22+S23+S24+S25+S26+S27+S28+S29)/C35</f>
        <v>2.6666666666666665</v>
      </c>
      <c r="T30" s="114">
        <f>(T6+T7+T8+T9+T10+T11+T12+T13+T14+T15+T16+T17+T18+T19+T20+T21+T22+T23+T24+T25+T26+T27+T28+T29)/C35</f>
        <v>4.333333333333333</v>
      </c>
      <c r="U30" s="114">
        <f>(U6+U7+U8+U9+U10+U11+U12+U13+U14+U15+U16+U17+U18+U19+U20+U21+U22+U23+U24+U25+U26+U27+U28+U29)/C35</f>
        <v>2</v>
      </c>
      <c r="V30" s="114">
        <f>(V6+V7+V8+V9+V10+V11+V12+V13+V14+V15+V16+V17+V18+V19+V20+V21+V22+V23+V24+V25+V26+V27+V28+V29)/C35</f>
        <v>3</v>
      </c>
      <c r="W30" s="114">
        <f>(W6+W7+W8+W9+W10+W11+W12+W13+W14+W15+W16+W17+W18+W19+W20+W21+W22+W23+W24+W25+W26+W27+W28+W29)/C35</f>
        <v>3.6666666666666665</v>
      </c>
      <c r="X30" s="114">
        <f>(X6+X7+X8+X9+X10+X11+X12+X13+X14+X15+X16+X17+X18+X19+X20+X21+X22+X23+X24+X25+X26+X27+X28+X29)/C35</f>
        <v>4.666666666666667</v>
      </c>
      <c r="Y30" s="114">
        <f>(Y6+Y7+Y8+Y9+Y10+Y11+Y12+Y13+Y14+Y15+Y16+Y17+Y18+Y19+Y20+Y21+Y22+Y23+Y24+Y25+Y26+Y27+Y28+Y29)/C35</f>
        <v>4</v>
      </c>
      <c r="Z30" s="114">
        <f>(Z6+Z7+Z8+Z9+Z10+Z11+Z12+Z13+Z14+Z15+Z16+Z17+Z18+Z19+Z20+Z21+Z22+Z23+Z24+Z25+Z26+Z27+Z28+Z29)/C35</f>
        <v>4.333333333333333</v>
      </c>
      <c r="AA30" s="114">
        <f>(AA6+AA7+AA8+AA9+AA10+AA11+AA12+AA13+AA14+AA15+AA16+AA17+AA18+AA19+AA20+AA21+AA22+AA23+AA24+AA25+AA26+AA27+AA28+AA29)/C35</f>
        <v>3.3333333333333335</v>
      </c>
      <c r="AB30" s="114">
        <f>(AB6+AB7+AB8+AB9+AB10+AB11+AB12+AB13+AB14+AB15+AB16+AB17+AB18+AB19+AB20+AB21+AB22+AB23+AB24+AB25+AB26+AB27+AB28+AB29)/C35</f>
        <v>4.333333333333333</v>
      </c>
      <c r="AC30" s="114">
        <f>(AC6+AC7+AC8+AC9+AC10+AC11+AC12+AC13+AC14+AC15+AC16+AC17+AC18+AC19+AC20+AC21+AC22+AC23+AC24+AC25+AC26+AC27+AC28+AC29)/C35</f>
        <v>3.3333333333333335</v>
      </c>
      <c r="AD30" s="114">
        <f>(AD6+AD7+AD8+AD9+AD10+AD11+AD12+AD13+AD14+AD15+AD16+AD17+AD18+AD19+AD20+AD21+AD22+AD23+AD24+AD25+AD26+AD27+AD28+AD29)/C35</f>
        <v>4</v>
      </c>
      <c r="AE30" s="114">
        <f>(AE6+AE7+AE8+AE9+AE10+AE11+AE12+AE13+AE14+AE15+AE16+AE17+AE18+AE19+AE20+AE21+AE22+AE23+AE24+AE25+AE26+AE27+AE28+AE29)/C35</f>
        <v>2.6666666666666665</v>
      </c>
      <c r="AF30" s="114">
        <f>(AF6+AF7+AF8+AF9+AF10+AF11+AF12+AF13+AF14+AF15+AF16+AF17+AF18+AF19+AF20+AF21+AF22+AF23+AF24+AF25+AF26+AF27+AF28+AF29)/C35</f>
        <v>3</v>
      </c>
      <c r="AG30" s="117">
        <f>(C30+E30+G30+I30+K30+M30+O30+Q30+S30+U30+W30+Y30+AA30+AC30+AE30)/15</f>
        <v>2.8000000000000003</v>
      </c>
      <c r="AH30" s="117">
        <f t="shared" si="1"/>
        <v>3.6444444444444444</v>
      </c>
    </row>
    <row r="33" spans="2:6" ht="15" x14ac:dyDescent="0.35">
      <c r="B33" s="69" t="s">
        <v>37</v>
      </c>
      <c r="C33" s="70"/>
      <c r="D33" s="70"/>
      <c r="E33" s="70"/>
      <c r="F33" s="70"/>
    </row>
    <row r="34" spans="2:6" ht="30" x14ac:dyDescent="0.35">
      <c r="B34" s="71"/>
      <c r="C34" s="72" t="s">
        <v>38</v>
      </c>
      <c r="D34" s="72" t="s">
        <v>39</v>
      </c>
      <c r="E34" s="72" t="s">
        <v>40</v>
      </c>
      <c r="F34" s="72" t="s">
        <v>41</v>
      </c>
    </row>
    <row r="35" spans="2:6" ht="15.5" x14ac:dyDescent="0.35">
      <c r="B35" s="73" t="s">
        <v>42</v>
      </c>
      <c r="C35" s="107">
        <f>COUNTA(B6:B29)</f>
        <v>3</v>
      </c>
      <c r="D35" s="107">
        <f>COUNTIF(AG6:AG29,"&gt;=3,8")</f>
        <v>0</v>
      </c>
      <c r="E35" s="107">
        <f>COUNTIFS(AG6:AG29,"&lt;3,7",AG6:AG29,"&gt;=2,3")</f>
        <v>3</v>
      </c>
      <c r="F35" s="107">
        <f>COUNTIFS(AG6:AG29,"&lt;2,2",AG6:AG29,"&gt;0")</f>
        <v>0</v>
      </c>
    </row>
    <row r="36" spans="2:6" ht="15.5" x14ac:dyDescent="0.35">
      <c r="B36" s="73" t="s">
        <v>43</v>
      </c>
      <c r="C36" s="107">
        <v>100</v>
      </c>
      <c r="D36" s="107">
        <f>D35*C36/C35</f>
        <v>0</v>
      </c>
      <c r="E36" s="108">
        <f>E35*C36/C35</f>
        <v>100</v>
      </c>
      <c r="F36" s="108">
        <f>F35*C36/C35</f>
        <v>0</v>
      </c>
    </row>
    <row r="37" spans="2:6" ht="15.5" x14ac:dyDescent="0.35">
      <c r="B37" s="74"/>
      <c r="C37" s="70"/>
      <c r="D37" s="70"/>
      <c r="E37" s="70"/>
      <c r="F37" s="70"/>
    </row>
    <row r="38" spans="2:6" ht="15.5" x14ac:dyDescent="0.35">
      <c r="B38" s="74"/>
      <c r="C38" s="70"/>
      <c r="D38" s="70"/>
      <c r="E38" s="70"/>
      <c r="F38" s="70"/>
    </row>
    <row r="39" spans="2:6" ht="15" x14ac:dyDescent="0.35">
      <c r="B39" s="69" t="s">
        <v>44</v>
      </c>
      <c r="C39" s="70"/>
      <c r="D39" s="70"/>
      <c r="E39" s="70"/>
      <c r="F39" s="70"/>
    </row>
    <row r="40" spans="2:6" ht="30" x14ac:dyDescent="0.35">
      <c r="B40" s="71"/>
      <c r="C40" s="75" t="s">
        <v>38</v>
      </c>
      <c r="D40" s="72" t="s">
        <v>39</v>
      </c>
      <c r="E40" s="72" t="s">
        <v>40</v>
      </c>
      <c r="F40" s="72" t="s">
        <v>41</v>
      </c>
    </row>
    <row r="41" spans="2:6" ht="15.5" x14ac:dyDescent="0.35">
      <c r="B41" s="73" t="s">
        <v>42</v>
      </c>
      <c r="C41" s="107">
        <f>COUNTA(B5:B28)</f>
        <v>3</v>
      </c>
      <c r="D41" s="107">
        <f>COUNTIF(AH6:AH29,"&gt;=3,8")</f>
        <v>1</v>
      </c>
      <c r="E41" s="107">
        <f>COUNTIFS(AH6:AH29,"&lt;3,7",AH6:AH29,"&gt;=2,3")</f>
        <v>2</v>
      </c>
      <c r="F41" s="107">
        <f>COUNTIFS(AH6:AH29,"&lt;2,2",AH6:AH29,"&gt;0")</f>
        <v>0</v>
      </c>
    </row>
    <row r="42" spans="2:6" ht="15.5" x14ac:dyDescent="0.35">
      <c r="B42" s="73" t="s">
        <v>43</v>
      </c>
      <c r="C42" s="107">
        <v>100</v>
      </c>
      <c r="D42" s="108">
        <f>D41*C42/C41</f>
        <v>33.333333333333336</v>
      </c>
      <c r="E42" s="108">
        <f>E41*C42/C41</f>
        <v>66.666666666666671</v>
      </c>
      <c r="F42" s="108">
        <f>F41*C42/C41</f>
        <v>0</v>
      </c>
    </row>
  </sheetData>
  <sheetProtection algorithmName="SHA-512" hashValue="fHos1yeM9l6GbOwASUxtSFOV5S+Nl7H+b5mlYH3/pp7YjtvduMOoMO1X6beq9a5tGESRPjnyNxyW6D2Y4qdYeg==" saltValue="0MHbt8rl8ZmluMDhu0ieAg==" spinCount="100000" sheet="1" formatCells="0" formatColumns="0" formatRows="0" insertColumns="0" insertRows="0" insertHyperlinks="0" deleteColumns="0" deleteRows="0" sort="0" autoFilter="0" pivotTables="0"/>
  <mergeCells count="20">
    <mergeCell ref="AA1:AB1"/>
    <mergeCell ref="Y3:Z4"/>
    <mergeCell ref="AA3:AB4"/>
    <mergeCell ref="AC3:AD4"/>
    <mergeCell ref="AE3:AF4"/>
    <mergeCell ref="AG3:AH4"/>
    <mergeCell ref="C4:D4"/>
    <mergeCell ref="E4:F4"/>
    <mergeCell ref="M3:N4"/>
    <mergeCell ref="O3:P4"/>
    <mergeCell ref="Q3:R4"/>
    <mergeCell ref="S3:T4"/>
    <mergeCell ref="U3:V4"/>
    <mergeCell ref="W3:X4"/>
    <mergeCell ref="K3:L4"/>
    <mergeCell ref="A3:A5"/>
    <mergeCell ref="B3:B5"/>
    <mergeCell ref="C3:F3"/>
    <mergeCell ref="G3:H4"/>
    <mergeCell ref="I3:J4"/>
  </mergeCells>
  <hyperlinks>
    <hyperlink ref="AA1" location="'ТИТУЛ'!A1" display="'ТИТУЛ'!A1" xr:uid="{7B441AC8-6D9B-4477-89C5-EE293C9DF44F}"/>
    <hyperlink ref="AA1:AB1" location="Оглавление!A1" display="ОГЛАВЛЕНИЕ" xr:uid="{DFF197DD-E202-4758-A8D0-035CBC3E902A}"/>
  </hyperlinks>
  <pageMargins left="0.7" right="0.7" top="0.75" bottom="0.75" header="0.3" footer="0.3"/>
  <pageSetup paperSize="9" scale="39" orientation="landscape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C6BA-02FD-4541-B854-52F9A2B18C2E}">
  <sheetPr codeName="Лист9">
    <tabColor rgb="FF92D050"/>
    <pageSetUpPr fitToPage="1"/>
  </sheetPr>
  <dimension ref="B1:G44"/>
  <sheetViews>
    <sheetView view="pageLayout" zoomScaleNormal="100" zoomScaleSheetLayoutView="100" workbookViewId="0">
      <selection activeCell="V1" sqref="V1:W1"/>
    </sheetView>
  </sheetViews>
  <sheetFormatPr defaultColWidth="9.1796875" defaultRowHeight="14.5" x14ac:dyDescent="0.35"/>
  <cols>
    <col min="1" max="2" width="9.1796875" style="1"/>
    <col min="3" max="3" width="28.81640625" style="1" customWidth="1"/>
    <col min="4" max="4" width="25.1796875" style="1" customWidth="1"/>
    <col min="5" max="5" width="29.453125" style="1" customWidth="1"/>
    <col min="6" max="16384" width="9.1796875" style="1"/>
  </cols>
  <sheetData>
    <row r="1" spans="2:7" ht="17.5" x14ac:dyDescent="0.35">
      <c r="B1" s="278" t="s">
        <v>108</v>
      </c>
      <c r="C1" s="251"/>
      <c r="D1" s="251"/>
      <c r="E1" s="251"/>
      <c r="F1" s="251"/>
      <c r="G1" s="251"/>
    </row>
    <row r="2" spans="2:7" ht="17.5" x14ac:dyDescent="0.35">
      <c r="B2" s="251" t="s">
        <v>109</v>
      </c>
      <c r="C2" s="251"/>
      <c r="D2" s="251"/>
      <c r="E2" s="251"/>
      <c r="F2" s="251"/>
      <c r="G2" s="251"/>
    </row>
    <row r="3" spans="2:7" ht="17.5" x14ac:dyDescent="0.35">
      <c r="B3" s="3"/>
      <c r="C3" s="3"/>
      <c r="D3" s="3"/>
      <c r="E3" s="3"/>
      <c r="F3" s="242" t="s">
        <v>363</v>
      </c>
      <c r="G3" s="242"/>
    </row>
    <row r="4" spans="2:7" ht="10.5" customHeight="1" x14ac:dyDescent="0.35">
      <c r="B4" s="3"/>
      <c r="C4" s="3"/>
      <c r="D4" s="3"/>
      <c r="E4" s="3"/>
      <c r="F4" s="98"/>
      <c r="G4" s="98"/>
    </row>
    <row r="5" spans="2:7" ht="87" customHeight="1" x14ac:dyDescent="0.35">
      <c r="B5" s="4"/>
      <c r="C5" s="28" t="s">
        <v>110</v>
      </c>
      <c r="D5" s="28" t="s">
        <v>111</v>
      </c>
      <c r="E5" s="29" t="s">
        <v>114</v>
      </c>
      <c r="F5" s="7"/>
      <c r="G5" s="8"/>
    </row>
    <row r="6" spans="2:7" ht="15.5" x14ac:dyDescent="0.35">
      <c r="B6" s="9"/>
      <c r="C6" s="10" t="s">
        <v>112</v>
      </c>
      <c r="D6" s="10" t="s">
        <v>113</v>
      </c>
      <c r="E6" s="11">
        <v>3</v>
      </c>
      <c r="F6" s="12"/>
      <c r="G6" s="7"/>
    </row>
    <row r="7" spans="2:7" ht="18" x14ac:dyDescent="0.4">
      <c r="B7" s="13" t="s">
        <v>68</v>
      </c>
      <c r="C7" s="62">
        <f>'ПР-1'!AI32</f>
        <v>0.81249999999999978</v>
      </c>
      <c r="D7" s="62">
        <f>'ПР-2'!AG30</f>
        <v>2.8000000000000003</v>
      </c>
      <c r="E7" s="14">
        <f>(C7+D7)/2</f>
        <v>1.8062499999999999</v>
      </c>
      <c r="F7" s="26"/>
      <c r="G7" s="26"/>
    </row>
    <row r="8" spans="2:7" ht="18" x14ac:dyDescent="0.4">
      <c r="B8" s="13" t="s">
        <v>69</v>
      </c>
      <c r="C8" s="62">
        <f>'ПР-1'!AJ32</f>
        <v>1.1666666666666665</v>
      </c>
      <c r="D8" s="62">
        <f>'ПР-2'!AH30</f>
        <v>3.6444444444444444</v>
      </c>
      <c r="E8" s="14">
        <f>(C8+D8)/2</f>
        <v>2.4055555555555554</v>
      </c>
      <c r="F8" s="27"/>
      <c r="G8" s="26"/>
    </row>
    <row r="29" spans="2:7" ht="15.5" x14ac:dyDescent="0.35">
      <c r="B29" s="16" t="s">
        <v>70</v>
      </c>
    </row>
    <row r="30" spans="2:7" ht="15.5" x14ac:dyDescent="0.35">
      <c r="B30" s="252" t="s">
        <v>71</v>
      </c>
      <c r="C30" s="252"/>
      <c r="D30" s="253"/>
      <c r="E30" s="253"/>
      <c r="F30" s="253"/>
      <c r="G30" s="253"/>
    </row>
    <row r="31" spans="2:7" x14ac:dyDescent="0.35">
      <c r="D31" s="254"/>
      <c r="E31" s="254"/>
      <c r="F31" s="254"/>
      <c r="G31" s="254"/>
    </row>
    <row r="32" spans="2:7" x14ac:dyDescent="0.35">
      <c r="D32" s="254"/>
      <c r="E32" s="254"/>
      <c r="F32" s="254"/>
      <c r="G32" s="254"/>
    </row>
    <row r="33" spans="2:7" x14ac:dyDescent="0.35">
      <c r="D33" s="254"/>
      <c r="E33" s="254"/>
      <c r="F33" s="254"/>
      <c r="G33" s="254"/>
    </row>
    <row r="34" spans="2:7" x14ac:dyDescent="0.35">
      <c r="D34" s="254"/>
      <c r="E34" s="254"/>
      <c r="F34" s="254"/>
      <c r="G34" s="254"/>
    </row>
    <row r="35" spans="2:7" x14ac:dyDescent="0.35">
      <c r="D35" s="254"/>
      <c r="E35" s="254"/>
      <c r="F35" s="254"/>
      <c r="G35" s="254"/>
    </row>
    <row r="36" spans="2:7" x14ac:dyDescent="0.35">
      <c r="D36" s="254"/>
      <c r="E36" s="254"/>
      <c r="F36" s="254"/>
      <c r="G36" s="254"/>
    </row>
    <row r="38" spans="2:7" ht="15.5" x14ac:dyDescent="0.35">
      <c r="B38" s="252" t="s">
        <v>72</v>
      </c>
      <c r="C38" s="252"/>
      <c r="D38" s="253"/>
      <c r="E38" s="253"/>
      <c r="F38" s="253"/>
      <c r="G38" s="253"/>
    </row>
    <row r="39" spans="2:7" x14ac:dyDescent="0.35">
      <c r="D39" s="254"/>
      <c r="E39" s="254"/>
      <c r="F39" s="254"/>
      <c r="G39" s="254"/>
    </row>
    <row r="40" spans="2:7" x14ac:dyDescent="0.35">
      <c r="D40" s="254"/>
      <c r="E40" s="254"/>
      <c r="F40" s="254"/>
      <c r="G40" s="254"/>
    </row>
    <row r="41" spans="2:7" x14ac:dyDescent="0.35">
      <c r="D41" s="254"/>
      <c r="E41" s="254"/>
      <c r="F41" s="254"/>
      <c r="G41" s="254"/>
    </row>
    <row r="42" spans="2:7" x14ac:dyDescent="0.35">
      <c r="D42" s="254"/>
      <c r="E42" s="254"/>
      <c r="F42" s="254"/>
      <c r="G42" s="254"/>
    </row>
    <row r="43" spans="2:7" x14ac:dyDescent="0.35">
      <c r="D43" s="254"/>
      <c r="E43" s="254"/>
      <c r="F43" s="254"/>
      <c r="G43" s="254"/>
    </row>
    <row r="44" spans="2:7" x14ac:dyDescent="0.35">
      <c r="D44" s="254"/>
      <c r="E44" s="254"/>
      <c r="F44" s="254"/>
      <c r="G44" s="254"/>
    </row>
  </sheetData>
  <sheetProtection algorithmName="SHA-512" hashValue="eLrtG/WaxnKOk4UZLQ+nRCEXH/YOLeVK0ZZPs1xARhPZuArc6SwsGm/g76Tc0DZTL0g9AUNq3v4idm1GSwBaXA==" saltValue="4C/1PBNDZnhmhzFW9/kaHQ==" spinCount="100000" sheet="1" formatCells="0" formatColumns="0" formatRows="0" insertColumns="0" insertRows="0" insertHyperlinks="0" deleteColumns="0" deleteRows="0" sort="0" autoFilter="0" pivotTables="0"/>
  <mergeCells count="19">
    <mergeCell ref="D44:G44"/>
    <mergeCell ref="D33:G33"/>
    <mergeCell ref="D34:G34"/>
    <mergeCell ref="D35:G35"/>
    <mergeCell ref="D36:G36"/>
    <mergeCell ref="D39:G39"/>
    <mergeCell ref="D40:G40"/>
    <mergeCell ref="D41:G41"/>
    <mergeCell ref="D42:G42"/>
    <mergeCell ref="D43:G43"/>
    <mergeCell ref="B38:C38"/>
    <mergeCell ref="D38:G38"/>
    <mergeCell ref="B1:G1"/>
    <mergeCell ref="B2:G2"/>
    <mergeCell ref="B30:C30"/>
    <mergeCell ref="D30:G30"/>
    <mergeCell ref="D31:G31"/>
    <mergeCell ref="D32:G32"/>
    <mergeCell ref="F3:G3"/>
  </mergeCells>
  <hyperlinks>
    <hyperlink ref="F3" location="'ТИТУЛ'!A1" display="'ТИТУЛ'!A1" xr:uid="{2D8C8FBC-DCDF-45D4-AA79-8093C39D70F2}"/>
    <hyperlink ref="F3:G3" location="Оглавление!A1" display="ОГЛАВЛЕНИЕ" xr:uid="{A1903528-FCF4-4723-946E-ABC189D20DF9}"/>
  </hyperlinks>
  <pageMargins left="0.7" right="0.7" top="0.75" bottom="0.75" header="0.3" footer="0.3"/>
  <pageSetup paperSize="9" scale="73" orientation="portrait" verticalDpi="0" r:id="rId1"/>
  <headerFooter>
    <oddHeader>&amp;LДиагностика индивидуального развития детей 5-6 лет&amp;R&amp;"Monotype Corsiva,обычный"О.В. Яковлева</oddHeader>
    <oddFooter>&amp;R&amp;"Monotype Corsiva,обычный"https://vk.com/travel_posobiya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c 1 8 e a 9 c - 6 5 c b - 4 6 7 c - 9 4 a 0 - 6 d 8 9 b 8 7 b a 0 9 4 "   x m l n s = " h t t p : / / s c h e m a s . m i c r o s o f t . c o m / D a t a M a s h u p " > A A A A A K s H A A B Q S w M E F A A C A A g A m p v D V o A u M 2 W l A A A A 9 g A A A B I A H A B D b 2 5 m a W c v U G F j a 2 F n Z S 5 4 b W w g o h g A K K A U A A A A A A A A A A A A A A A A A A A A A A A A A A A A h Y 9 L D o I w A E S v Q r q n H y T G k F I W b i U x G o 3 b p l R o h G L 6 s d z N h U f y C m I U d e d y Z t 4 k M / f r j R Z D 1 0 Y X a a z q d Q 4 I x C C S W v S V 0 n U O v D v G C 1 A w u u b i x G s Z j b C 2 2 W B V D h r n z h l C I Q Q Y Z r A 3 N U o w J u h Q r r a i k R 2 P l b a O a y H B p 1 X 9 b w F G 9 6 8 x L I G E z G G K U 4 g p m k x a K v 0 F k n H v M / 0 x 6 d K 3 z h v J j I 8 3 O 4 o m S d H 7 A 3 s A U E s D B B Q A A g A I A J q b w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m 8 N W 7 P n + l q Q E A A C 3 G g A A E w A c A E Z v c m 1 1 b G F z L 1 N l Y 3 R p b 2 4 x L m 0 g o h g A K K A U A A A A A A A A A A A A A A A A A A A A A A A A A A A A 7 V h d a x t H F H 0 3 + D 8 M m x c J N i K 7 T d I 2 r R L c J C Y m U F L L 0 A d Z l L U 0 i Z e s d t 3 9 I D J C I N v B D T g k r R M R 0 d S K 4 9 f 2 Y Z 1 W W L F j B / I L Z v 5 R 7 8 x K 1 m q 1 E 6 / d Q F t Y g y 3 v n Z l 7 z 7 l z 5 8 z V O r j s 6 p a J C s G n 8 t X k x O S E s 6 j Z u I L O S W S L / E x e k W 3 4 u 0 l e k h Y 8 t 0 k L K R L K I w O 7 k x M I f k i b r t B V c k R / I o e k R / Z h 7 G a t j I 3 c 9 5 Z 9 f 8 G y 7 m e m d Q P n r l u m i 0 3 X y U g 3 r s y D 0 x Z 5 T n 4 F x 7 + A y y 1 4 2 p k n v 5 E O j 7 A D n 9 v c / G w e Z r V h 1 j N 4 6 J D X M N R m q x D 5 i 3 Q h a J e 8 R X Q F g X m L b M c 6 Q B f P X 0 L k g M 2 e V 3 M I B j r o P I L 4 H f K C 0 9 u E 3 x 2 I / 5 L 8 w W O 0 E O f 7 A g b a P F w r V z O c m p S V k e k Z h o x c 2 8 N Z O e A u T t E P h U W M X Z a o a H 7 q x R k X V / P i 5 M q 3 d b O S l w I H p U b x h u Z q p W H A V + S I v K E b 9 B G w P y S H d I N 0 E d k j P v k T B g 7 Y I N k n P R Z 5 T l u A x N + x r a r l 4 l t Y q 2 D b y Z w I W U b F / p I p w y i U N U O z n T w j X Q q x b k P E d x z A A A R s x C r Q e z 8 M P G d r p n P X s q v X L c O r m n P L S 5 i H T 0 h A r t c l 2 I 9 d 2 o S h P W 7 2 + Z Y f 0 M e w z q d P E R h 3 Y Y X P E k w f o w + / c 9 9 7 b D Q y + w h i 9 B 2 9 I T 2 O t P v h A L i 6 g A p p 5 n J D R n U p A K o O z C 6 u u S H 7 Z / H T L 8 a b L 8 W b L 8 e b P 4 8 3 f x F v / j L e r F w Q 2 B W B X R X Y B U w V A V V F w F U R k F U E b B U B X U X A V x X w V Q V 8 V Q F f V c B X F f B V B X z V E b 6 N 7 O S E b i Y 5 M R H R / b i K n a S 9 0 5 Y B 5 z z H N P d f 1 F o p p B U d O J w P A R 2 c R P i v G Z z k 4 5 N P V 8 g + b Y I c r A a P D 2 H s L c z d U I Z K U s A G 3 E + z 1 g M n E 2 U s I 6 y V F 1 F x y n V t f c F z s V O 6 V r y l V y r Y L F 1 D X 1 + N y v U m R N k L x A E U g + v I C k f l g z e G q 0 v e 0 T X 6 B I D Q N R j e p + u g F 0 9 C Y K Y q l W C 7 M / + E m 4 x A C G F B l 2 n Y q M Q B r s F M q U / v X K L J m W L / k i 1 l s + H 7 o s u X 9 v r l F 4 X I s g m b t k v X R 3 I + i 0 2 t i g O m X L b P n D l 2 Q L 4 F X 4 x z w f L s M s 7 x x 0 Y I 5 H N I 0 x p c A D 0 G a Q 0 q z m d 1 d D L K o D J C K E / H l k E L Q 0 q 4 K 2 H k r w c e I f A 6 v 2 M g y C N g 3 g z w w y A / 6 D 6 / q n o R / D d r S 5 p Z 4 f 8 P i + q U y U h c S k H I I A 6 j G y Q s Q V 3 1 p / G c 0 u b x A P G l b P Y T N Q V n S i N r E U a 3 b / T e j j W y d i q q 3 6 w j G 5 v I 2 r A x Y y A t A 7 N h 3 d O h Q z q j 1 k O x + j z r L K 1 w k h T I k j j V q I p d D R V n n D u a D b x c b H / n Y X u Z t 2 Y y + k Y 3 N X t 5 B r C 5 + l 0 d 2 3 m x I y g E w J 6 X g i X w G H U 5 i 3 / 0 d A A Y d H 2 R 2 0 l c L + S 9 A P i p v i y M J W W k 7 x 6 m O e o p B u b p s f z H L k + w s 0 a 2 B 1 r g c z V 9 q s R 9 o b j Q O B b + U H 7 G 1 / I U F d G 0 Z / I v e 3 y v o Q g q u n k P 3 E p 1 S c I 1 X F 2 C h n 8 a D q h n a P z 8 S F e k s + y 6 1 J B Q K V n h H A v N C b s z X h t Z l L 8 6 X P J p C o x 5 G S Q x z m P i E v z 4 J q O M m v 2 f l W P a y 6 W 9 X N r L p b 1 c 2 s v F f m 8 X v F Z L I v T p C 9 P 0 h W n 6 w j R 9 Y Z q + M E 0 m v H 8 D U E s B A i 0 A F A A C A A g A m p v D V o A u M 2 W l A A A A 9 g A A A B I A A A A A A A A A A A A A A A A A A A A A A E N v b m Z p Z y 9 Q Y W N r Y W d l L n h t b F B L A Q I t A B Q A A g A I A J q b w 1 Y P y u m r p A A A A O k A A A A T A A A A A A A A A A A A A A A A A P E A A A B b Q 2 9 u d G V u d F 9 U e X B l c 1 0 u e G 1 s U E s B A i 0 A F A A C A A g A m p v D V u z 5 / p a k B A A A t x o A A B M A A A A A A A A A A A A A A A A A 4 g E A A E Z v c m 1 1 b G F z L 1 N l Y 3 R p b 2 4 x L m 1 Q S w U G A A A A A A M A A w D C A A A A 0 w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H g A A A A A A A C a e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D d 2 R R O X B 2 R k J 3 U k x F d l J J e V Z 5 Q V c 4 U 0 5 D Z j B Z R F F 0 Z E M r M E x I U m d O Q 3 c w T G Z R d n R D e T B M R F J n d E d N S U 5 H R T B M R F F 1 Z E M 3 S U 5 D N D B M Y 2 c w S n p R b n R D Z D B K a l F v d E N l M E t E U W 1 O Q 2 Q w S k 1 n T k M w M U l O Q z c w T F h S Z 2 d B Q U F B Q U F B Q U F B Q U F D e j F o d k 0 5 Z H B Z U n F h c G 4 x d F p X T F Z j T G R D U z B Z S F F 2 O U M r M E x 6 U X Z 0 Q 3 o w T E R S Z 3 R D M T B M d l J q T k M 5 M F l 2 U X R T R F F 0 O U N 3 M E w v U m d O Q y s w W U h S a X d B Q n N I V V B h Y n h R Y 0 V T e E w w U 0 1 s Y 2 d G d k F B Q U F B Q T 0 i I C 8 + P C 9 T d G F i b G V F b n R y a W V z P j w v S X R l b T 4 8 S X R l b T 4 8 S X R l b U x v Y 2 F 0 a W 9 u P j x J d G V t V H l w Z T 5 G b 3 J t d W x h P C 9 J d G V t V H l w Z T 4 8 S X R l b V B h d G g + U 2 V j d G l v b j E v J U Q w J T l E J U Q w J T k w J U Q w J T l G J U Q w J U E w J U Q w J T k w J U Q w J T k y J U Q w J T l C J U Q w J T k 1 J U Q w J T l E J U Q w J T k 4 J U Q w J T k 1 J T I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2 L T A z V D E 2 O j A 1 O j E z L j E 2 M D A 4 N T N a I i A v P j x F b n R y e S B U e X B l P S J G a W x s Q 2 9 s d W 1 u V H l w Z X M i I F Z h b H V l P S J z Q U F Z Q U F B Q U F B Q U F B Q U F B Q U F B Q U F B Q U F B Q U F B Q U F B Q U F B Q U E 9 I i A v P j x F b n R y e S B U e X B l P S J G a W x s Q 2 9 s d W 1 u T m F t Z X M i I F Z h b H V l P S J z W y Z x d W 9 0 O 9 C e 0 L H R g N C w 0 L f Q v t C y 0 L D R g t C 1 0 L v R j N C 9 0 L D R j y D Q v t C x 0 L v Q s N G B 0 Y L R j C D C q 9 C f 0 L 7 Q t 9 C 9 0 L D Q s t C w 0 Y L Q t d C 7 0 Y z Q v d C + 0 L U g 0 Y D Q s N C 3 0 L L Q u N G C 0 L j Q t c K 7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d C Q 0 J / Q o N C Q 0 J L Q m 9 C V 0 J 3 Q m N C V I D E v 0 J j Q t 9 C 8 0 L X Q v d C 1 0 L 3 Q v d G L 0 L k g 0 Y L Q u N C / L n v Q n t C x 0 Y D Q s N C 3 0 L 7 Q s t C w 0 Y L Q t d C 7 0 Y z Q v d C w 0 Y 8 g 0 L 7 Q s d C 7 0 L D R g d G C 0 Y w g w q v Q n 9 C + 0 L f Q v d C w 0 L L Q s N G C 0 L X Q u 9 G M 0 L 3 Q v t C 1 I N G A 0 L D Q t 9 C y 0 L j R g t C 4 0 L X C u y w w f S Z x d W 9 0 O y w m c X V v d D t T Z W N 0 a W 9 u M S / Q n d C Q 0 J / Q o N C Q 0 J L Q m 9 C V 0 J 3 Q m N C V I D E v 0 J j Q t 9 C 8 0 L X Q v d C 1 0 L 3 Q v d G L 0 L k g 0 Y L Q u N C / L n t D b 2 x 1 b W 4 y L D F 9 J n F 1 b 3 Q 7 L C Z x d W 9 0 O 1 N l Y 3 R p b 2 4 x L 9 C d 0 J D Q n 9 C g 0 J D Q k t C b 0 J X Q n d C Y 0 J U g M S / Q m N C 3 0 L z Q t d C 9 0 L X Q v d C 9 0 Y v Q u S D R g t C 4 0 L 8 u e 0 N v b H V t b j M s M n 0 m c X V v d D s s J n F 1 b 3 Q 7 U 2 V j d G l v b j E v 0 J 3 Q k N C f 0 K D Q k N C S 0 J v Q l d C d 0 J j Q l S A x L 9 C Y 0 L f Q v N C 1 0 L 3 Q t d C 9 0 L 3 R i 9 C 5 I N G C 0 L j Q v y 5 7 Q 2 9 s d W 1 u N C w z f S Z x d W 9 0 O y w m c X V v d D t T Z W N 0 a W 9 u M S / Q n d C Q 0 J / Q o N C Q 0 J L Q m 9 C V 0 J 3 Q m N C V I D E v 0 J j Q t 9 C 8 0 L X Q v d C 1 0 L 3 Q v d G L 0 L k g 0 Y L Q u N C / L n t D b 2 x 1 b W 4 1 L D R 9 J n F 1 b 3 Q 7 L C Z x d W 9 0 O 1 N l Y 3 R p b 2 4 x L 9 C d 0 J D Q n 9 C g 0 J D Q k t C b 0 J X Q n d C Y 0 J U g M S / Q m N C 3 0 L z Q t d C 9 0 L X Q v d C 9 0 Y v Q u S D R g t C 4 0 L 8 u e 0 N v b H V t b j Y s N X 0 m c X V v d D s s J n F 1 b 3 Q 7 U 2 V j d G l v b j E v 0 J 3 Q k N C f 0 K D Q k N C S 0 J v Q l d C d 0 J j Q l S A x L 9 C Y 0 L f Q v N C 1 0 L 3 Q t d C 9 0 L 3 R i 9 C 5 I N G C 0 L j Q v y 5 7 Q 2 9 s d W 1 u N y w 2 f S Z x d W 9 0 O y w m c X V v d D t T Z W N 0 a W 9 u M S / Q n d C Q 0 J / Q o N C Q 0 J L Q m 9 C V 0 J 3 Q m N C V I D E v 0 J j Q t 9 C 8 0 L X Q v d C 1 0 L 3 Q v d G L 0 L k g 0 Y L Q u N C / L n t D b 2 x 1 b W 4 4 L D d 9 J n F 1 b 3 Q 7 L C Z x d W 9 0 O 1 N l Y 3 R p b 2 4 x L 9 C d 0 J D Q n 9 C g 0 J D Q k t C b 0 J X Q n d C Y 0 J U g M S / Q m N C 3 0 L z Q t d C 9 0 L X Q v d C 9 0 Y v Q u S D R g t C 4 0 L 8 u e 0 N v b H V t b j k s O H 0 m c X V v d D s s J n F 1 b 3 Q 7 U 2 V j d G l v b j E v 0 J 3 Q k N C f 0 K D Q k N C S 0 J v Q l d C d 0 J j Q l S A x L 9 C Y 0 L f Q v N C 1 0 L 3 Q t d C 9 0 L 3 R i 9 C 5 I N G C 0 L j Q v y 5 7 Q 2 9 s d W 1 u M T A s O X 0 m c X V v d D s s J n F 1 b 3 Q 7 U 2 V j d G l v b j E v 0 J 3 Q k N C f 0 K D Q k N C S 0 J v Q l d C d 0 J j Q l S A x L 9 C Y 0 L f Q v N C 1 0 L 3 Q t d C 9 0 L 3 R i 9 C 5 I N G C 0 L j Q v y 5 7 Q 2 9 s d W 1 u M T E s M T B 9 J n F 1 b 3 Q 7 L C Z x d W 9 0 O 1 N l Y 3 R p b 2 4 x L 9 C d 0 J D Q n 9 C g 0 J D Q k t C b 0 J X Q n d C Y 0 J U g M S / Q m N C 3 0 L z Q t d C 9 0 L X Q v d C 9 0 Y v Q u S D R g t C 4 0 L 8 u e 0 N v b H V t b j E y L D E x f S Z x d W 9 0 O y w m c X V v d D t T Z W N 0 a W 9 u M S / Q n d C Q 0 J / Q o N C Q 0 J L Q m 9 C V 0 J 3 Q m N C V I D E v 0 J j Q t 9 C 8 0 L X Q v d C 1 0 L 3 Q v d G L 0 L k g 0 Y L Q u N C / L n t D b 2 x 1 b W 4 x M y w x M n 0 m c X V v d D s s J n F 1 b 3 Q 7 U 2 V j d G l v b j E v 0 J 3 Q k N C f 0 K D Q k N C S 0 J v Q l d C d 0 J j Q l S A x L 9 C Y 0 L f Q v N C 1 0 L 3 Q t d C 9 0 L 3 R i 9 C 5 I N G C 0 L j Q v y 5 7 Q 2 9 s d W 1 u M T Q s M T N 9 J n F 1 b 3 Q 7 L C Z x d W 9 0 O 1 N l Y 3 R p b 2 4 x L 9 C d 0 J D Q n 9 C g 0 J D Q k t C b 0 J X Q n d C Y 0 J U g M S / Q m N C 3 0 L z Q t d C 9 0 L X Q v d C 9 0 Y v Q u S D R g t C 4 0 L 8 u e 0 N v b H V t b j E 1 L D E 0 f S Z x d W 9 0 O y w m c X V v d D t T Z W N 0 a W 9 u M S / Q n d C Q 0 J / Q o N C Q 0 J L Q m 9 C V 0 J 3 Q m N C V I D E v 0 J j Q t 9 C 8 0 L X Q v d C 1 0 L 3 Q v d G L 0 L k g 0 Y L Q u N C / L n t D b 2 x 1 b W 4 x N i w x N X 0 m c X V v d D s s J n F 1 b 3 Q 7 U 2 V j d G l v b j E v 0 J 3 Q k N C f 0 K D Q k N C S 0 J v Q l d C d 0 J j Q l S A x L 9 C Y 0 L f Q v N C 1 0 L 3 Q t d C 9 0 L 3 R i 9 C 5 I N G C 0 L j Q v y 5 7 Q 2 9 s d W 1 u M T c s M T Z 9 J n F 1 b 3 Q 7 L C Z x d W 9 0 O 1 N l Y 3 R p b 2 4 x L 9 C d 0 J D Q n 9 C g 0 J D Q k t C b 0 J X Q n d C Y 0 J U g M S / Q m N C 3 0 L z Q t d C 9 0 L X Q v d C 9 0 Y v Q u S D R g t C 4 0 L 8 u e 0 N v b H V t b j E 4 L D E 3 f S Z x d W 9 0 O y w m c X V v d D t T Z W N 0 a W 9 u M S / Q n d C Q 0 J / Q o N C Q 0 J L Q m 9 C V 0 J 3 Q m N C V I D E v 0 J j Q t 9 C 8 0 L X Q v d C 1 0 L 3 Q v d G L 0 L k g 0 Y L Q u N C / L n t D b 2 x 1 b W 4 x O S w x O H 0 m c X V v d D s s J n F 1 b 3 Q 7 U 2 V j d G l v b j E v 0 J 3 Q k N C f 0 K D Q k N C S 0 J v Q l d C d 0 J j Q l S A x L 9 C Y 0 L f Q v N C 1 0 L 3 Q t d C 9 0 L 3 R i 9 C 5 I N G C 0 L j Q v y 5 7 Q 2 9 s d W 1 u M j A s M T l 9 J n F 1 b 3 Q 7 L C Z x d W 9 0 O 1 N l Y 3 R p b 2 4 x L 9 C d 0 J D Q n 9 C g 0 J D Q k t C b 0 J X Q n d C Y 0 J U g M S / Q m N C 3 0 L z Q t d C 9 0 L X Q v d C 9 0 Y v Q u S D R g t C 4 0 L 8 u e 0 N v b H V t b j I x L D I w f S Z x d W 9 0 O y w m c X V v d D t T Z W N 0 a W 9 u M S / Q n d C Q 0 J / Q o N C Q 0 J L Q m 9 C V 0 J 3 Q m N C V I D E v 0 J j Q t 9 C 8 0 L X Q v d C 1 0 L 3 Q v d G L 0 L k g 0 Y L Q u N C / L n t D b 2 x 1 b W 4 y M i w y M X 0 m c X V v d D s s J n F 1 b 3 Q 7 U 2 V j d G l v b j E v 0 J 3 Q k N C f 0 K D Q k N C S 0 J v Q l d C d 0 J j Q l S A x L 9 C Y 0 L f Q v N C 1 0 L 3 Q t d C 9 0 L 3 R i 9 C 5 I N G C 0 L j Q v y 5 7 Q 2 9 s d W 1 u M j M s M j J 9 J n F 1 b 3 Q 7 L C Z x d W 9 0 O 1 N l Y 3 R p b 2 4 x L 9 C d 0 J D Q n 9 C g 0 J D Q k t C b 0 J X Q n d C Y 0 J U g M S / Q m N C 3 0 L z Q t d C 9 0 L X Q v d C 9 0 Y v Q u S D R g t C 4 0 L 8 u e 0 N v b H V t b j I 0 L D I z f S Z x d W 9 0 O y w m c X V v d D t T Z W N 0 a W 9 u M S / Q n d C Q 0 J / Q o N C Q 0 J L Q m 9 C V 0 J 3 Q m N C V I D E v 0 J j Q t 9 C 8 0 L X Q v d C 1 0 L 3 Q v d G L 0 L k g 0 Y L Q u N C / L n t D b 2 x 1 b W 4 y N S w y N H 0 m c X V v d D s s J n F 1 b 3 Q 7 U 2 V j d G l v b j E v 0 J 3 Q k N C f 0 K D Q k N C S 0 J v Q l d C d 0 J j Q l S A x L 9 C Y 0 L f Q v N C 1 0 L 3 Q t d C 9 0 L 3 R i 9 C 5 I N G C 0 L j Q v y 5 7 Q 2 9 s d W 1 u M j Y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/ Q n d C Q 0 J / Q o N C Q 0 J L Q m 9 C V 0 J 3 Q m N C V I D E v 0 J j Q t 9 C 8 0 L X Q v d C 1 0 L 3 Q v d G L 0 L k g 0 Y L Q u N C / L n v Q n t C x 0 Y D Q s N C 3 0 L 7 Q s t C w 0 Y L Q t d C 7 0 Y z Q v d C w 0 Y 8 g 0 L 7 Q s d C 7 0 L D R g d G C 0 Y w g w q v Q n 9 C + 0 L f Q v d C w 0 L L Q s N G C 0 L X Q u 9 G M 0 L 3 Q v t C 1 I N G A 0 L D Q t 9 C y 0 L j R g t C 4 0 L X C u y w w f S Z x d W 9 0 O y w m c X V v d D t T Z W N 0 a W 9 u M S / Q n d C Q 0 J / Q o N C Q 0 J L Q m 9 C V 0 J 3 Q m N C V I D E v 0 J j Q t 9 C 8 0 L X Q v d C 1 0 L 3 Q v d G L 0 L k g 0 Y L Q u N C / L n t D b 2 x 1 b W 4 y L D F 9 J n F 1 b 3 Q 7 L C Z x d W 9 0 O 1 N l Y 3 R p b 2 4 x L 9 C d 0 J D Q n 9 C g 0 J D Q k t C b 0 J X Q n d C Y 0 J U g M S / Q m N C 3 0 L z Q t d C 9 0 L X Q v d C 9 0 Y v Q u S D R g t C 4 0 L 8 u e 0 N v b H V t b j M s M n 0 m c X V v d D s s J n F 1 b 3 Q 7 U 2 V j d G l v b j E v 0 J 3 Q k N C f 0 K D Q k N C S 0 J v Q l d C d 0 J j Q l S A x L 9 C Y 0 L f Q v N C 1 0 L 3 Q t d C 9 0 L 3 R i 9 C 5 I N G C 0 L j Q v y 5 7 Q 2 9 s d W 1 u N C w z f S Z x d W 9 0 O y w m c X V v d D t T Z W N 0 a W 9 u M S / Q n d C Q 0 J / Q o N C Q 0 J L Q m 9 C V 0 J 3 Q m N C V I D E v 0 J j Q t 9 C 8 0 L X Q v d C 1 0 L 3 Q v d G L 0 L k g 0 Y L Q u N C / L n t D b 2 x 1 b W 4 1 L D R 9 J n F 1 b 3 Q 7 L C Z x d W 9 0 O 1 N l Y 3 R p b 2 4 x L 9 C d 0 J D Q n 9 C g 0 J D Q k t C b 0 J X Q n d C Y 0 J U g M S / Q m N C 3 0 L z Q t d C 9 0 L X Q v d C 9 0 Y v Q u S D R g t C 4 0 L 8 u e 0 N v b H V t b j Y s N X 0 m c X V v d D s s J n F 1 b 3 Q 7 U 2 V j d G l v b j E v 0 J 3 Q k N C f 0 K D Q k N C S 0 J v Q l d C d 0 J j Q l S A x L 9 C Y 0 L f Q v N C 1 0 L 3 Q t d C 9 0 L 3 R i 9 C 5 I N G C 0 L j Q v y 5 7 Q 2 9 s d W 1 u N y w 2 f S Z x d W 9 0 O y w m c X V v d D t T Z W N 0 a W 9 u M S / Q n d C Q 0 J / Q o N C Q 0 J L Q m 9 C V 0 J 3 Q m N C V I D E v 0 J j Q t 9 C 8 0 L X Q v d C 1 0 L 3 Q v d G L 0 L k g 0 Y L Q u N C / L n t D b 2 x 1 b W 4 4 L D d 9 J n F 1 b 3 Q 7 L C Z x d W 9 0 O 1 N l Y 3 R p b 2 4 x L 9 C d 0 J D Q n 9 C g 0 J D Q k t C b 0 J X Q n d C Y 0 J U g M S / Q m N C 3 0 L z Q t d C 9 0 L X Q v d C 9 0 Y v Q u S D R g t C 4 0 L 8 u e 0 N v b H V t b j k s O H 0 m c X V v d D s s J n F 1 b 3 Q 7 U 2 V j d G l v b j E v 0 J 3 Q k N C f 0 K D Q k N C S 0 J v Q l d C d 0 J j Q l S A x L 9 C Y 0 L f Q v N C 1 0 L 3 Q t d C 9 0 L 3 R i 9 C 5 I N G C 0 L j Q v y 5 7 Q 2 9 s d W 1 u M T A s O X 0 m c X V v d D s s J n F 1 b 3 Q 7 U 2 V j d G l v b j E v 0 J 3 Q k N C f 0 K D Q k N C S 0 J v Q l d C d 0 J j Q l S A x L 9 C Y 0 L f Q v N C 1 0 L 3 Q t d C 9 0 L 3 R i 9 C 5 I N G C 0 L j Q v y 5 7 Q 2 9 s d W 1 u M T E s M T B 9 J n F 1 b 3 Q 7 L C Z x d W 9 0 O 1 N l Y 3 R p b 2 4 x L 9 C d 0 J D Q n 9 C g 0 J D Q k t C b 0 J X Q n d C Y 0 J U g M S / Q m N C 3 0 L z Q t d C 9 0 L X Q v d C 9 0 Y v Q u S D R g t C 4 0 L 8 u e 0 N v b H V t b j E y L D E x f S Z x d W 9 0 O y w m c X V v d D t T Z W N 0 a W 9 u M S / Q n d C Q 0 J / Q o N C Q 0 J L Q m 9 C V 0 J 3 Q m N C V I D E v 0 J j Q t 9 C 8 0 L X Q v d C 1 0 L 3 Q v d G L 0 L k g 0 Y L Q u N C / L n t D b 2 x 1 b W 4 x M y w x M n 0 m c X V v d D s s J n F 1 b 3 Q 7 U 2 V j d G l v b j E v 0 J 3 Q k N C f 0 K D Q k N C S 0 J v Q l d C d 0 J j Q l S A x L 9 C Y 0 L f Q v N C 1 0 L 3 Q t d C 9 0 L 3 R i 9 C 5 I N G C 0 L j Q v y 5 7 Q 2 9 s d W 1 u M T Q s M T N 9 J n F 1 b 3 Q 7 L C Z x d W 9 0 O 1 N l Y 3 R p b 2 4 x L 9 C d 0 J D Q n 9 C g 0 J D Q k t C b 0 J X Q n d C Y 0 J U g M S / Q m N C 3 0 L z Q t d C 9 0 L X Q v d C 9 0 Y v Q u S D R g t C 4 0 L 8 u e 0 N v b H V t b j E 1 L D E 0 f S Z x d W 9 0 O y w m c X V v d D t T Z W N 0 a W 9 u M S / Q n d C Q 0 J / Q o N C Q 0 J L Q m 9 C V 0 J 3 Q m N C V I D E v 0 J j Q t 9 C 8 0 L X Q v d C 1 0 L 3 Q v d G L 0 L k g 0 Y L Q u N C / L n t D b 2 x 1 b W 4 x N i w x N X 0 m c X V v d D s s J n F 1 b 3 Q 7 U 2 V j d G l v b j E v 0 J 3 Q k N C f 0 K D Q k N C S 0 J v Q l d C d 0 J j Q l S A x L 9 C Y 0 L f Q v N C 1 0 L 3 Q t d C 9 0 L 3 R i 9 C 5 I N G C 0 L j Q v y 5 7 Q 2 9 s d W 1 u M T c s M T Z 9 J n F 1 b 3 Q 7 L C Z x d W 9 0 O 1 N l Y 3 R p b 2 4 x L 9 C d 0 J D Q n 9 C g 0 J D Q k t C b 0 J X Q n d C Y 0 J U g M S / Q m N C 3 0 L z Q t d C 9 0 L X Q v d C 9 0 Y v Q u S D R g t C 4 0 L 8 u e 0 N v b H V t b j E 4 L D E 3 f S Z x d W 9 0 O y w m c X V v d D t T Z W N 0 a W 9 u M S / Q n d C Q 0 J / Q o N C Q 0 J L Q m 9 C V 0 J 3 Q m N C V I D E v 0 J j Q t 9 C 8 0 L X Q v d C 1 0 L 3 Q v d G L 0 L k g 0 Y L Q u N C / L n t D b 2 x 1 b W 4 x O S w x O H 0 m c X V v d D s s J n F 1 b 3 Q 7 U 2 V j d G l v b j E v 0 J 3 Q k N C f 0 K D Q k N C S 0 J v Q l d C d 0 J j Q l S A x L 9 C Y 0 L f Q v N C 1 0 L 3 Q t d C 9 0 L 3 R i 9 C 5 I N G C 0 L j Q v y 5 7 Q 2 9 s d W 1 u M j A s M T l 9 J n F 1 b 3 Q 7 L C Z x d W 9 0 O 1 N l Y 3 R p b 2 4 x L 9 C d 0 J D Q n 9 C g 0 J D Q k t C b 0 J X Q n d C Y 0 J U g M S / Q m N C 3 0 L z Q t d C 9 0 L X Q v d C 9 0 Y v Q u S D R g t C 4 0 L 8 u e 0 N v b H V t b j I x L D I w f S Z x d W 9 0 O y w m c X V v d D t T Z W N 0 a W 9 u M S / Q n d C Q 0 J / Q o N C Q 0 J L Q m 9 C V 0 J 3 Q m N C V I D E v 0 J j Q t 9 C 8 0 L X Q v d C 1 0 L 3 Q v d G L 0 L k g 0 Y L Q u N C / L n t D b 2 x 1 b W 4 y M i w y M X 0 m c X V v d D s s J n F 1 b 3 Q 7 U 2 V j d G l v b j E v 0 J 3 Q k N C f 0 K D Q k N C S 0 J v Q l d C d 0 J j Q l S A x L 9 C Y 0 L f Q v N C 1 0 L 3 Q t d C 9 0 L 3 R i 9 C 5 I N G C 0 L j Q v y 5 7 Q 2 9 s d W 1 u M j M s M j J 9 J n F 1 b 3 Q 7 L C Z x d W 9 0 O 1 N l Y 3 R p b 2 4 x L 9 C d 0 J D Q n 9 C g 0 J D Q k t C b 0 J X Q n d C Y 0 J U g M S / Q m N C 3 0 L z Q t d C 9 0 L X Q v d C 9 0 Y v Q u S D R g t C 4 0 L 8 u e 0 N v b H V t b j I 0 L D I z f S Z x d W 9 0 O y w m c X V v d D t T Z W N 0 a W 9 u M S / Q n d C Q 0 J / Q o N C Q 0 J L Q m 9 C V 0 J 3 Q m N C V I D E v 0 J j Q t 9 C 8 0 L X Q v d C 1 0 L 3 Q v d G L 0 L k g 0 Y L Q u N C / L n t D b 2 x 1 b W 4 y N S w y N H 0 m c X V v d D s s J n F 1 b 3 Q 7 U 2 V j d G l v b j E v 0 J 3 Q k N C f 0 K D Q k N C S 0 J v Q l d C d 0 J j Q l S A x L 9 C Y 0 L f Q v N C 1 0 L 3 Q t d C 9 0 L 3 R i 9 C 5 I N G C 0 L j Q v y 5 7 Q 2 9 s d W 1 u M j Y s M j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Q l R D A l O T A l R D A l O U Y l R D A l Q T A l R D A l O T A l R D A l O T I l R D A l O U I l R D A l O T U l R D A l O U Q l R D A l O T g l R D A l O T U l M j A x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C V E M C U 5 M C V E M C U 5 R i V E M C V B M C V E M C U 5 M C V E M C U 5 M i V E M C U 5 Q i V E M C U 5 N S V E M C U 5 R C V E M C U 5 O C V E M C U 5 N S U y M D E v J U Q w J T l E J U Q w J T k w J U Q w J T l G J U Q w J U E w J U Q w J T k w J U Q w J T k y J U Q w J T l C J U Q w J T k 1 J U Q w J T l E J U Q w J T k 4 J U Q w J T k 1 J T I w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C V E M C U 5 M C V E M C U 5 R i V E M C V B M C V E M C U 5 M C V E M C U 5 M i V E M C U 5 Q i V E M C U 5 N S V E M C U 5 R C V E M C U 5 O C V E M C U 5 N S U y M D E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E J U Q w J T k w J U Q w J T l G J U Q w J U E w J U Q w J T k w J U Q w J T k y J U Q w J T l C J U Q w J T k 1 J U Q w J T l E J U Q w J T k 4 J U Q w J T k 1 J T I w M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O U U l R D A l O U Q l R D A l O T g l R D A l Q T I l R D A l O U U l R D A l Q T A l R D A l O T g l R D A l O U Q l R D A l O T M l M j A 0 L T U l M j A l R D A l Q k I l R D A l Q j U l R D E l O D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w M 1 Q x N j o y N j o 0 O C 4 4 N D Y z N j Q w W i I g L z 4 8 R W 5 0 c n k g V H l w Z T 0 i R m l s b E N v b H V t b l R 5 c G V z I i B W Y W x 1 Z T 0 i c 0 J n W U F C Z 1 l C I i A v P j x F b n R y e S B U e X B l P S J G a W x s Q 2 9 s d W 1 u T m F t Z X M i I F Z h b H V l P S J z W y Z x d W 9 0 O 1 N v d X J j Z S 5 O Y W 1 l J n F 1 b 3 Q 7 L C Z x d W 9 0 O 0 5 h b W U m c X V v d D s s J n F 1 b 3 Q 7 R G F 0 Y S Z x d W 9 0 O y w m c X V v d D t J d G V t J n F 1 b 3 Q 7 L C Z x d W 9 0 O 0 t p b m Q m c X V v d D s s J n F 1 b 3 Q 7 S G l k Z G V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z Q n t C d 0 J j Q o t C e 0 K D Q m N C d 0 J M g N C 0 1 I N C 7 0 L X R g i / Q m N C 3 0 L z Q t d C 9 0 L X Q v d C 9 0 Y v Q u S D R g t C 4 0 L 8 u e 1 N v d X J j Z S 5 O Y W 1 l L D B 9 J n F 1 b 3 Q 7 L C Z x d W 9 0 O 1 N l Y 3 R p b 2 4 x L 9 C c 0 J 7 Q n d C Y 0 K L Q n t C g 0 J j Q n d C T I D Q t N S D Q u 9 C 1 0 Y I v 0 J j Q t 9 C 8 0 L X Q v d C 1 0 L 3 Q v d G L 0 L k g 0 Y L Q u N C / L n t O Y W 1 l L D F 9 J n F 1 b 3 Q 7 L C Z x d W 9 0 O 1 N l Y 3 R p b 2 4 x L 9 C c 0 J 7 Q n d C Y 0 K L Q n t C g 0 J j Q n d C T I D Q t N S D Q u 9 C 1 0 Y I v 0 J j Q t 9 C 8 0 L X Q v d C 1 0 L 3 Q v d G L 0 L k g 0 Y L Q u N C / L n t E Y X R h L D J 9 J n F 1 b 3 Q 7 L C Z x d W 9 0 O 1 N l Y 3 R p b 2 4 x L 9 C c 0 J 7 Q n d C Y 0 K L Q n t C g 0 J j Q n d C T I D Q t N S D Q u 9 C 1 0 Y I v 0 J j Q t 9 C 8 0 L X Q v d C 1 0 L 3 Q v d G L 0 L k g 0 Y L Q u N C / L n t J d G V t L D N 9 J n F 1 b 3 Q 7 L C Z x d W 9 0 O 1 N l Y 3 R p b 2 4 x L 9 C c 0 J 7 Q n d C Y 0 K L Q n t C g 0 J j Q n d C T I D Q t N S D Q u 9 C 1 0 Y I v 0 J j Q t 9 C 8 0 L X Q v d C 1 0 L 3 Q v d G L 0 L k g 0 Y L Q u N C / L n t L a W 5 k L D R 9 J n F 1 b 3 Q 7 L C Z x d W 9 0 O 1 N l Y 3 R p b 2 4 x L 9 C c 0 J 7 Q n d C Y 0 K L Q n t C g 0 J j Q n d C T I D Q t N S D Q u 9 C 1 0 Y I v 0 J j Q t 9 C 8 0 L X Q v d C 1 0 L 3 Q v d G L 0 L k g 0 Y L Q u N C / L n t I a W R k Z W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0 J z Q n t C d 0 J j Q o t C e 0 K D Q m N C d 0 J M g N C 0 1 I N C 7 0 L X R g i / Q m N C 3 0 L z Q t d C 9 0 L X Q v d C 9 0 Y v Q u S D R g t C 4 0 L 8 u e 1 N v d X J j Z S 5 O Y W 1 l L D B 9 J n F 1 b 3 Q 7 L C Z x d W 9 0 O 1 N l Y 3 R p b 2 4 x L 9 C c 0 J 7 Q n d C Y 0 K L Q n t C g 0 J j Q n d C T I D Q t N S D Q u 9 C 1 0 Y I v 0 J j Q t 9 C 8 0 L X Q v d C 1 0 L 3 Q v d G L 0 L k g 0 Y L Q u N C / L n t O Y W 1 l L D F 9 J n F 1 b 3 Q 7 L C Z x d W 9 0 O 1 N l Y 3 R p b 2 4 x L 9 C c 0 J 7 Q n d C Y 0 K L Q n t C g 0 J j Q n d C T I D Q t N S D Q u 9 C 1 0 Y I v 0 J j Q t 9 C 8 0 L X Q v d C 1 0 L 3 Q v d G L 0 L k g 0 Y L Q u N C / L n t E Y X R h L D J 9 J n F 1 b 3 Q 7 L C Z x d W 9 0 O 1 N l Y 3 R p b 2 4 x L 9 C c 0 J 7 Q n d C Y 0 K L Q n t C g 0 J j Q n d C T I D Q t N S D Q u 9 C 1 0 Y I v 0 J j Q t 9 C 8 0 L X Q v d C 1 0 L 3 Q v d G L 0 L k g 0 Y L Q u N C / L n t J d G V t L D N 9 J n F 1 b 3 Q 7 L C Z x d W 9 0 O 1 N l Y 3 R p b 2 4 x L 9 C c 0 J 7 Q n d C Y 0 K L Q n t C g 0 J j Q n d C T I D Q t N S D Q u 9 C 1 0 Y I v 0 J j Q t 9 C 8 0 L X Q v d C 1 0 L 3 Q v d G L 0 L k g 0 Y L Q u N C / L n t L a W 5 k L D R 9 J n F 1 b 3 Q 7 L C Z x d W 9 0 O 1 N l Y 3 R p b 2 4 x L 9 C c 0 J 7 Q n d C Y 0 K L Q n t C g 0 J j Q n d C T I D Q t N S D Q u 9 C 1 0 Y I v 0 J j Q t 9 C 8 0 L X Q v d C 1 0 L 3 Q v d G L 0 L k g 0 Y L Q u N C / L n t I a W R k Z W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y V E M C U 5 R S V E M C U 5 R C V E M C U 5 O C V E M C V B M i V E M C U 5 R S V E M C V B M C V E M C U 5 O C V E M C U 5 R C V E M C U 5 M y U y M D Q t N S U y M C V E M C V C Q i V E M C V C N S V E M S U 4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j A l R D E l O D A l R D A l Q j A l R D A l Q k M l R D A l Q j U l R D E l O D I l R D E l O D A x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N j Y z F i Z D Z i M y 1 k Y W Y 1 L T Q 2 N T g t Y T Z h O S 0 5 Z j V i N T k 1 O G I 1 N W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w M 1 Q x N j o y N j o 0 M i 4 3 M j I y M D g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z L T A 2 L T A z V D E 2 O j I 2 O j Q y L j c y O D g 3 M D d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G 9 h Z F R v U m V w b 3 J 0 R G l z Y W J s Z W Q i I F Z h b H V l P S J s M S I g L z 4 8 R W 5 0 c n k g V H l w Z T 0 i U X V l c n l H c m 9 1 c E l E I i B W Y W x 1 Z T 0 i c 2 N j M W J k N m I z L W R h Z j U t N D Y 1 O C 1 h N m E 5 L T l m N W I 1 O T U 4 Y j U 1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R C V E M C V C M C V E M C V C M i V E M C V C O C V E M C V C M y V E M C V C M C V E M S U 4 N i V E M C V C O C V E M S U 4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Y 5 M G Y 3 N W I w L T U w Y m M t N D Q 3 M C 1 i M T J m L T Q 0 O G M 5 N W M 4 M D V i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Y t M D N U M T Y 6 M j Y 6 N D I u N z E 1 O T k 4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N j Y z F i Z D Z i M y 1 k Y W Y 1 L T Q 2 N T g t Y T Z h O S 0 5 Z j V i N T k 1 O G I 1 N W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w M 1 Q x N j o y N j o 0 M i 4 3 M z Q 5 N T g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T l F J U Q w J T l E J U Q w J T k 4 J U Q w J U E y J U Q w J T l F J U Q w J U E w J U Q w J T k 4 J U Q w J T l E J U Q w J T k z J T I w N C 0 1 J T I w J U Q w J U J C J U Q w J U I 1 J U Q x J T g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O U U l R D A l O U Q l R D A l O T g l R D A l Q T I l R D A l O U U l R D A l Q T A l R D A l O T g l R D A l O U Q l R D A l O T M l M j A 0 L T U l M j A l R D A l Q k I l R D A l Q j U l R D E l O D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U 5 R S V E M C U 5 R C V E M C U 5 O C V E M C V B M i V E M C U 5 R S V E M C V B M C V E M C U 5 O C V E M C U 5 R C V E M C U 5 M y U y M D Q t N S U y M C V E M C V C Q i V E M C V C N S V E M S U 4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T l F J U Q w J T l E J U Q w J T k 4 J U Q w J U E y J U Q w J T l F J U Q w J U E w J U Q w J T k 4 J U Q w J T l E J U Q w J T k z J T I w N C 0 1 J T I w J U Q w J U J C J U Q w J U I 1 J U Q x J T g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O U U l R D A l O U Q l R D A l O T g l R D A l Q T I l R D A l O U U l R D A l Q T A l R D A l O T g l R D A l O U Q l R D A l O T M l M j A 0 L T U l M j A l R D A l Q k I l R D A l Q j U l R D E l O D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U 5 R S V E M C U 5 R C V E M C U 5 O C V E M C V B M i V E M C U 5 R S V E M C V B M C V E M C U 5 O C V E M C U 5 R C V E M C U 5 M y U y M D Q t N S U y M C V E M C V C Q i V E M C V C N S V E M S U 4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O U U l R D A l O U Q l R D A l O T g l R D A l Q T I l R D A l O U U l R D A l Q T A l R D A l O T g l R D A l O U Q l R D A l O T M l M j A 0 L T U l M j A l R D A l Q k I l R D A l Q j U l R D E l O D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N C e 0 J 3 Q m N C i 0 J 7 Q o N C Y 0 J 3 Q k y A 0 L T U g 0 L v Q t d G C I C g y K S / Q m N C 3 0 L z Q t d C 9 0 L X Q v d C 9 0 Y v Q u S D R g t C 4 0 L 8 u e 1 N v d X J j Z S 5 O Y W 1 l L D B 9 J n F 1 b 3 Q 7 L C Z x d W 9 0 O 1 N l Y 3 R p b 2 4 x L 9 C c 0 J 7 Q n d C Y 0 K L Q n t C g 0 J j Q n d C T I D Q t N S D Q u 9 C 1 0 Y I g K D I p L 9 C Y 0 L f Q v N C 1 0 L 3 Q t d C 9 0 L 3 R i 9 C 5 I N G C 0 L j Q v y 5 7 T m F t Z S w x f S Z x d W 9 0 O y w m c X V v d D t T Z W N 0 a W 9 u M S / Q n N C e 0 J 3 Q m N C i 0 J 7 Q o N C Y 0 J 3 Q k y A 0 L T U g 0 L v Q t d G C I C g y K S / Q m N C 3 0 L z Q t d C 9 0 L X Q v d C 9 0 Y v Q u S D R g t C 4 0 L 8 u e 0 R h d G E s M n 0 m c X V v d D s s J n F 1 b 3 Q 7 U 2 V j d G l v b j E v 0 J z Q n t C d 0 J j Q o t C e 0 K D Q m N C d 0 J M g N C 0 1 I N C 7 0 L X R g i A o M i k v 0 J j Q t 9 C 8 0 L X Q v d C 1 0 L 3 Q v d G L 0 L k g 0 Y L Q u N C / L n t J d G V t L D N 9 J n F 1 b 3 Q 7 L C Z x d W 9 0 O 1 N l Y 3 R p b 2 4 x L 9 C c 0 J 7 Q n d C Y 0 K L Q n t C g 0 J j Q n d C T I D Q t N S D Q u 9 C 1 0 Y I g K D I p L 9 C Y 0 L f Q v N C 1 0 L 3 Q t d C 9 0 L 3 R i 9 C 5 I N G C 0 L j Q v y 5 7 S 2 l u Z C w 0 f S Z x d W 9 0 O y w m c X V v d D t T Z W N 0 a W 9 u M S / Q n N C e 0 J 3 Q m N C i 0 J 7 Q o N C Y 0 J 3 Q k y A 0 L T U g 0 L v Q t d G C I C g y K S / Q m N C 3 0 L z Q t d C 9 0 L X Q v d C 9 0 Y v Q u S D R g t C 4 0 L 8 u e 0 h p Z G R l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/ Q n N C e 0 J 3 Q m N C i 0 J 7 Q o N C Y 0 J 3 Q k y A 0 L T U g 0 L v Q t d G C I C g y K S / Q m N C 3 0 L z Q t d C 9 0 L X Q v d C 9 0 Y v Q u S D R g t C 4 0 L 8 u e 1 N v d X J j Z S 5 O Y W 1 l L D B 9 J n F 1 b 3 Q 7 L C Z x d W 9 0 O 1 N l Y 3 R p b 2 4 x L 9 C c 0 J 7 Q n d C Y 0 K L Q n t C g 0 J j Q n d C T I D Q t N S D Q u 9 C 1 0 Y I g K D I p L 9 C Y 0 L f Q v N C 1 0 L 3 Q t d C 9 0 L 3 R i 9 C 5 I N G C 0 L j Q v y 5 7 T m F t Z S w x f S Z x d W 9 0 O y w m c X V v d D t T Z W N 0 a W 9 u M S / Q n N C e 0 J 3 Q m N C i 0 J 7 Q o N C Y 0 J 3 Q k y A 0 L T U g 0 L v Q t d G C I C g y K S / Q m N C 3 0 L z Q t d C 9 0 L X Q v d C 9 0 Y v Q u S D R g t C 4 0 L 8 u e 0 R h d G E s M n 0 m c X V v d D s s J n F 1 b 3 Q 7 U 2 V j d G l v b j E v 0 J z Q n t C d 0 J j Q o t C e 0 K D Q m N C d 0 J M g N C 0 1 I N C 7 0 L X R g i A o M i k v 0 J j Q t 9 C 8 0 L X Q v d C 1 0 L 3 Q v d G L 0 L k g 0 Y L Q u N C / L n t J d G V t L D N 9 J n F 1 b 3 Q 7 L C Z x d W 9 0 O 1 N l Y 3 R p b 2 4 x L 9 C c 0 J 7 Q n d C Y 0 K L Q n t C g 0 J j Q n d C T I D Q t N S D Q u 9 C 1 0 Y I g K D I p L 9 C Y 0 L f Q v N C 1 0 L 3 Q t d C 9 0 L 3 R i 9 C 5 I N G C 0 L j Q v y 5 7 S 2 l u Z C w 0 f S Z x d W 9 0 O y w m c X V v d D t T Z W N 0 a W 9 u M S / Q n N C e 0 J 3 Q m N C i 0 J 7 Q o N C Y 0 J 3 Q k y A 0 L T U g 0 L v Q t d G C I C g y K S / Q m N C 3 0 L z Q t d C 9 0 L X Q v d C 9 0 Y v Q u S D R g t C 4 0 L 8 u e 0 h p Z G R l b i w 1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2 9 1 c m N l L k 5 h b W U m c X V v d D s s J n F 1 b 3 Q 7 T m F t Z S Z x d W 9 0 O y w m c X V v d D t E Y X R h J n F 1 b 3 Q 7 L C Z x d W 9 0 O 0 l 0 Z W 0 m c X V v d D s s J n F 1 b 3 Q 7 S 2 l u Z C Z x d W 9 0 O y w m c X V v d D t I a W R k Z W 4 m c X V v d D t d I i A v P j x F b n R y e S B U e X B l P S J G a W x s Q 2 9 s d W 1 u V H l w Z X M i I F Z h b H V l P S J z Q m d Z Q U J n W U I i I C 8 + P E V u d H J 5 I F R 5 c G U 9 I k Z p b G x M Y X N 0 V X B k Y X R l Z C I g V m F s d W U 9 I m Q y M D I z L T A 2 L T A z V D E 2 O j I 3 O j U x L j c w N j Q 3 M T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C I g L z 4 8 R W 5 0 c n k g V H l w Z T 0 i Q W R k Z W R U b 0 R h d G F N b 2 R l b C I g V m F s d W U 9 I m w x I i A v P j x F b n R y e S B U e X B l P S J M b 2 F k Z W R U b 0 F u Y W x 5 c 2 l z U 2 V y d m l j Z X M i I F Z h b H V l P S J s M C I g L z 4 8 R W 5 0 c n k g V H l w Z T 0 i U X V l c n l J R C I g V m F s d W U 9 I n N l Y z k 3 Y j R m N i 0 5 Z T B h L T Q 5 N T I t Y W Q 5 Z S 1 m Z D Q 2 N D g 1 Y z g 1 M D g i I C 8 + P C 9 T d G F i b G V F b n R y a W V z P j w v S X R l b T 4 8 S X R l b T 4 8 S X R l b U x v Y 2 F 0 a W 9 u P j x J d G V t V H l w Z T 5 G b 3 J t d W x h P C 9 J d G V t V H l w Z T 4 8 S X R l b V B h d G g + U 2 V j d G l v b j E v J U Q w J T l D J U Q w J T l F J U Q w J T l E J U Q w J T k 4 J U Q w J U E y J U Q w J T l F J U Q w J U E w J U Q w J T k 4 J U Q w J T l E J U Q w J T k z J T I w N C 0 1 J T I w J U Q w J U J C J U Q w J U I 1 J U Q x J T g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U 5 R S V E M C U 5 R C V E M C U 5 O C V E M C V B M i V E M C U 5 R S V E M C V B M C V E M C U 5 O C V E M C U 5 R C V E M C U 5 M y U y M D Q t N S U y M C V E M C V C Q i V E M C V C N S V E M S U 4 M i U y M C g y K S 8 l R D A l O U U l R D E l O D I l R D E l O D Q l R D A l Q j g l R D A l Q k I l R D E l O E M l R D E l O D I l R D E l O D A l R D A l Q k U l R D A l Q j I l R D A l Q j A l R D A l Q k Q l R D A l Q k Q l R D E l O E I l R D A l Q j U l M j A l R D E l O D E l R D A l Q k E l R D E l O D A l R D E l O E I l R D E l O D I l R D E l O E I l R D A l Q j U l M j A l R D E l O D Q l R D A l Q j A l R D A l Q j k l R D A l Q k I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T l F J U Q w J T l E J U Q w J T k 4 J U Q w J U E y J U Q w J T l F J U Q w J U E w J U Q w J T k 4 J U Q w J T l E J U Q w J T k z J T I w N C 0 1 J T I w J U Q w J U J C J U Q w J U I 1 J U Q x J T g y J T I w K D I p L y V E M C U 5 M i V E M S U 4 Q i V E M C V C N y V E M C V C M i V E M C V C M C V E M S U 4 M i V E M S U 4 Q y U y M C V E M C V C R C V E M C V C M C V E M S U 4 M S V E M S U 4 M i V E M S U 4 M C V E M C V C M C V E M C V C O C V E M C V C M i V E M C V C M C V E M C V C N S V E M C V C Q y V E M S U 4 M y V E M S U 4 R S U y M C V E M S U 4 N C V E M S U 4 M y V E M C V C R C V E M C V C Q S V E M S U 4 N i V E M C V C O C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O U U l R D A l O U Q l R D A l O T g l R D A l Q T I l R D A l O U U l R D A l Q T A l R D A l O T g l R D A l O U Q l R D A l O T M l M j A 0 L T U l M j A l R D A l Q k I l R D A l Q j U l R D E l O D I l M j A o M i k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U 5 R S V E M C U 5 R C V E M C U 5 O C V E M C V B M i V E M C U 5 R S V E M C V B M C V E M C U 5 O C V E M C U 5 R C V E M C U 5 M y U y M D Q t N S U y M C V E M C V C Q i V E M C V C N S V E M S U 4 M i U y M C g y K S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T l F J U Q w J T l E J U Q w J T k 4 J U Q w J U E y J U Q w J T l F J U Q w J U E w J U Q w J T k 4 J U Q w J T l E J U Q w J T k z J T I w N C 0 1 J T I w J U Q w J U J C J U Q w J U I 1 J U Q x J T g y J T I w K D I p L y V E M C V B M S V E M S U 4 M i V E M C V C R S V E M C V C Q i V E M C V C M S V E M C V C N S V E M S U 4 N i U y M C V E M S U 4 M C V E M C V C M C V E M S U 4 M S V E M S U 4 O C V E M C V C O C V E M S U 4 M C V E M C V C N S V E M C V C R C V E M C V C R C V E M C V C R S V E M C V C O S U y M C V E M S U 4 M i V E M C V C M C V E M C V C M S V E M C V C Q i V E M C V C O C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O U U l R D A l O U Q l R D A l O T g l R D A l Q T I l R D A l O U U l R D A l Q T A l R D A l O T g l R D A l O U Q l R D A l O T M l M j A 0 L T U l M j A l R D A l Q k I l R D A l Q j U l R D E l O D I l M j A o M i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E J U Q w J T k w J U Q w J T l G J U Q w J U E w J U Q w J T k w J U Q w J T k y J U Q w J T l C J U Q w J T k 1 J U Q w J T l E J U Q w J T k 4 J U Q w J T k 1 J T I w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2 L T A z V D E 2 O j I 4 O j M 2 L j M 1 M T Y x M z l a I i A v P j x F b n R y e S B U e X B l P S J G a W x s Q 2 9 s d W 1 u V H l w Z X M i I F Z h b H V l P S J z Q U F Z Q U F B Q U F B Q U F B Q U F B Q U F B Q U F B Q U F B Q U F B Q U F B Q U F B Q U E 9 I i A v P j x F b n R y e S B U e X B l P S J G a W x s Q 2 9 s d W 1 u T m F t Z X M i I F Z h b H V l P S J z W y Z x d W 9 0 O 9 C e 0 L H R g N C w 0 L f Q v t C y 0 L D R g t C 1 0 L v R j N C 9 0 L D R j y D Q v t C x 0 L v Q s N G B 0 Y L R j C D C q 9 C f 0 L 7 Q t 9 C 9 0 L D Q s t C w 0 Y L Q t d C 7 0 Y z Q v d C + 0 L U g 0 Y D Q s N C 3 0 L L Q u N G C 0 L j Q t c K 7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d C Q 0 J / Q o N C Q 0 J L Q m 9 C V 0 J 3 Q m N C V I D E g K D I p L 9 C Y 0 L f Q v N C 1 0 L 3 Q t d C 9 0 L 3 R i 9 C 5 I N G C 0 L j Q v y 5 7 0 J 7 Q s d G A 0 L D Q t 9 C + 0 L L Q s N G C 0 L X Q u 9 G M 0 L 3 Q s N G P I N C + 0 L H Q u 9 C w 0 Y H R g t G M I M K r 0 J / Q v t C 3 0 L 3 Q s N C y 0 L D R g t C 1 0 L v R j N C 9 0 L 7 Q t S D R g N C w 0 L f Q s t C 4 0 Y L Q u N C 1 w r s s M H 0 m c X V v d D s s J n F 1 b 3 Q 7 U 2 V j d G l v b j E v 0 J 3 Q k N C f 0 K D Q k N C S 0 J v Q l d C d 0 J j Q l S A x I C g y K S / Q m N C 3 0 L z Q t d C 9 0 L X Q v d C 9 0 Y v Q u S D R g t C 4 0 L 8 u e 0 N v b H V t b j I s M X 0 m c X V v d D s s J n F 1 b 3 Q 7 U 2 V j d G l v b j E v 0 J 3 Q k N C f 0 K D Q k N C S 0 J v Q l d C d 0 J j Q l S A x I C g y K S / Q m N C 3 0 L z Q t d C 9 0 L X Q v d C 9 0 Y v Q u S D R g t C 4 0 L 8 u e 0 N v b H V t b j M s M n 0 m c X V v d D s s J n F 1 b 3 Q 7 U 2 V j d G l v b j E v 0 J 3 Q k N C f 0 K D Q k N C S 0 J v Q l d C d 0 J j Q l S A x I C g y K S / Q m N C 3 0 L z Q t d C 9 0 L X Q v d C 9 0 Y v Q u S D R g t C 4 0 L 8 u e 0 N v b H V t b j Q s M 3 0 m c X V v d D s s J n F 1 b 3 Q 7 U 2 V j d G l v b j E v 0 J 3 Q k N C f 0 K D Q k N C S 0 J v Q l d C d 0 J j Q l S A x I C g y K S / Q m N C 3 0 L z Q t d C 9 0 L X Q v d C 9 0 Y v Q u S D R g t C 4 0 L 8 u e 0 N v b H V t b j U s N H 0 m c X V v d D s s J n F 1 b 3 Q 7 U 2 V j d G l v b j E v 0 J 3 Q k N C f 0 K D Q k N C S 0 J v Q l d C d 0 J j Q l S A x I C g y K S / Q m N C 3 0 L z Q t d C 9 0 L X Q v d C 9 0 Y v Q u S D R g t C 4 0 L 8 u e 0 N v b H V t b j Y s N X 0 m c X V v d D s s J n F 1 b 3 Q 7 U 2 V j d G l v b j E v 0 J 3 Q k N C f 0 K D Q k N C S 0 J v Q l d C d 0 J j Q l S A x I C g y K S / Q m N C 3 0 L z Q t d C 9 0 L X Q v d C 9 0 Y v Q u S D R g t C 4 0 L 8 u e 0 N v b H V t b j c s N n 0 m c X V v d D s s J n F 1 b 3 Q 7 U 2 V j d G l v b j E v 0 J 3 Q k N C f 0 K D Q k N C S 0 J v Q l d C d 0 J j Q l S A x I C g y K S / Q m N C 3 0 L z Q t d C 9 0 L X Q v d C 9 0 Y v Q u S D R g t C 4 0 L 8 u e 0 N v b H V t b j g s N 3 0 m c X V v d D s s J n F 1 b 3 Q 7 U 2 V j d G l v b j E v 0 J 3 Q k N C f 0 K D Q k N C S 0 J v Q l d C d 0 J j Q l S A x I C g y K S / Q m N C 3 0 L z Q t d C 9 0 L X Q v d C 9 0 Y v Q u S D R g t C 4 0 L 8 u e 0 N v b H V t b j k s O H 0 m c X V v d D s s J n F 1 b 3 Q 7 U 2 V j d G l v b j E v 0 J 3 Q k N C f 0 K D Q k N C S 0 J v Q l d C d 0 J j Q l S A x I C g y K S / Q m N C 3 0 L z Q t d C 9 0 L X Q v d C 9 0 Y v Q u S D R g t C 4 0 L 8 u e 0 N v b H V t b j E w L D l 9 J n F 1 b 3 Q 7 L C Z x d W 9 0 O 1 N l Y 3 R p b 2 4 x L 9 C d 0 J D Q n 9 C g 0 J D Q k t C b 0 J X Q n d C Y 0 J U g M S A o M i k v 0 J j Q t 9 C 8 0 L X Q v d C 1 0 L 3 Q v d G L 0 L k g 0 Y L Q u N C / L n t D b 2 x 1 b W 4 x M S w x M H 0 m c X V v d D s s J n F 1 b 3 Q 7 U 2 V j d G l v b j E v 0 J 3 Q k N C f 0 K D Q k N C S 0 J v Q l d C d 0 J j Q l S A x I C g y K S / Q m N C 3 0 L z Q t d C 9 0 L X Q v d C 9 0 Y v Q u S D R g t C 4 0 L 8 u e 0 N v b H V t b j E y L D E x f S Z x d W 9 0 O y w m c X V v d D t T Z W N 0 a W 9 u M S / Q n d C Q 0 J / Q o N C Q 0 J L Q m 9 C V 0 J 3 Q m N C V I D E g K D I p L 9 C Y 0 L f Q v N C 1 0 L 3 Q t d C 9 0 L 3 R i 9 C 5 I N G C 0 L j Q v y 5 7 Q 2 9 s d W 1 u M T M s M T J 9 J n F 1 b 3 Q 7 L C Z x d W 9 0 O 1 N l Y 3 R p b 2 4 x L 9 C d 0 J D Q n 9 C g 0 J D Q k t C b 0 J X Q n d C Y 0 J U g M S A o M i k v 0 J j Q t 9 C 8 0 L X Q v d C 1 0 L 3 Q v d G L 0 L k g 0 Y L Q u N C / L n t D b 2 x 1 b W 4 x N C w x M 3 0 m c X V v d D s s J n F 1 b 3 Q 7 U 2 V j d G l v b j E v 0 J 3 Q k N C f 0 K D Q k N C S 0 J v Q l d C d 0 J j Q l S A x I C g y K S / Q m N C 3 0 L z Q t d C 9 0 L X Q v d C 9 0 Y v Q u S D R g t C 4 0 L 8 u e 0 N v b H V t b j E 1 L D E 0 f S Z x d W 9 0 O y w m c X V v d D t T Z W N 0 a W 9 u M S / Q n d C Q 0 J / Q o N C Q 0 J L Q m 9 C V 0 J 3 Q m N C V I D E g K D I p L 9 C Y 0 L f Q v N C 1 0 L 3 Q t d C 9 0 L 3 R i 9 C 5 I N G C 0 L j Q v y 5 7 Q 2 9 s d W 1 u M T Y s M T V 9 J n F 1 b 3 Q 7 L C Z x d W 9 0 O 1 N l Y 3 R p b 2 4 x L 9 C d 0 J D Q n 9 C g 0 J D Q k t C b 0 J X Q n d C Y 0 J U g M S A o M i k v 0 J j Q t 9 C 8 0 L X Q v d C 1 0 L 3 Q v d G L 0 L k g 0 Y L Q u N C / L n t D b 2 x 1 b W 4 x N y w x N n 0 m c X V v d D s s J n F 1 b 3 Q 7 U 2 V j d G l v b j E v 0 J 3 Q k N C f 0 K D Q k N C S 0 J v Q l d C d 0 J j Q l S A x I C g y K S / Q m N C 3 0 L z Q t d C 9 0 L X Q v d C 9 0 Y v Q u S D R g t C 4 0 L 8 u e 0 N v b H V t b j E 4 L D E 3 f S Z x d W 9 0 O y w m c X V v d D t T Z W N 0 a W 9 u M S / Q n d C Q 0 J / Q o N C Q 0 J L Q m 9 C V 0 J 3 Q m N C V I D E g K D I p L 9 C Y 0 L f Q v N C 1 0 L 3 Q t d C 9 0 L 3 R i 9 C 5 I N G C 0 L j Q v y 5 7 Q 2 9 s d W 1 u M T k s M T h 9 J n F 1 b 3 Q 7 L C Z x d W 9 0 O 1 N l Y 3 R p b 2 4 x L 9 C d 0 J D Q n 9 C g 0 J D Q k t C b 0 J X Q n d C Y 0 J U g M S A o M i k v 0 J j Q t 9 C 8 0 L X Q v d C 1 0 L 3 Q v d G L 0 L k g 0 Y L Q u N C / L n t D b 2 x 1 b W 4 y M C w x O X 0 m c X V v d D s s J n F 1 b 3 Q 7 U 2 V j d G l v b j E v 0 J 3 Q k N C f 0 K D Q k N C S 0 J v Q l d C d 0 J j Q l S A x I C g y K S / Q m N C 3 0 L z Q t d C 9 0 L X Q v d C 9 0 Y v Q u S D R g t C 4 0 L 8 u e 0 N v b H V t b j I x L D I w f S Z x d W 9 0 O y w m c X V v d D t T Z W N 0 a W 9 u M S / Q n d C Q 0 J / Q o N C Q 0 J L Q m 9 C V 0 J 3 Q m N C V I D E g K D I p L 9 C Y 0 L f Q v N C 1 0 L 3 Q t d C 9 0 L 3 R i 9 C 5 I N G C 0 L j Q v y 5 7 Q 2 9 s d W 1 u M j I s M j F 9 J n F 1 b 3 Q 7 L C Z x d W 9 0 O 1 N l Y 3 R p b 2 4 x L 9 C d 0 J D Q n 9 C g 0 J D Q k t C b 0 J X Q n d C Y 0 J U g M S A o M i k v 0 J j Q t 9 C 8 0 L X Q v d C 1 0 L 3 Q v d G L 0 L k g 0 Y L Q u N C / L n t D b 2 x 1 b W 4 y M y w y M n 0 m c X V v d D s s J n F 1 b 3 Q 7 U 2 V j d G l v b j E v 0 J 3 Q k N C f 0 K D Q k N C S 0 J v Q l d C d 0 J j Q l S A x I C g y K S / Q m N C 3 0 L z Q t d C 9 0 L X Q v d C 9 0 Y v Q u S D R g t C 4 0 L 8 u e 0 N v b H V t b j I 0 L D I z f S Z x d W 9 0 O y w m c X V v d D t T Z W N 0 a W 9 u M S / Q n d C Q 0 J / Q o N C Q 0 J L Q m 9 C V 0 J 3 Q m N C V I D E g K D I p L 9 C Y 0 L f Q v N C 1 0 L 3 Q t d C 9 0 L 3 R i 9 C 5 I N G C 0 L j Q v y 5 7 Q 2 9 s d W 1 u M j U s M j R 9 J n F 1 b 3 Q 7 L C Z x d W 9 0 O 1 N l Y 3 R p b 2 4 x L 9 C d 0 J D Q n 9 C g 0 J D Q k t C b 0 J X Q n d C Y 0 J U g M S A o M i k v 0 J j Q t 9 C 8 0 L X Q v d C 1 0 L 3 Q v d G L 0 L k g 0 Y L Q u N C / L n t D b 2 x 1 b W 4 y N i w y N X 0 m c X V v d D t d L C Z x d W 9 0 O 0 N v b H V t b k N v d W 5 0 J n F 1 b 3 Q 7 O j I 2 L C Z x d W 9 0 O 0 t l e U N v b H V t b k 5 h b W V z J n F 1 b 3 Q 7 O l t d L C Z x d W 9 0 O 0 N v b H V t b k l k Z W 5 0 a X R p Z X M m c X V v d D s 6 W y Z x d W 9 0 O 1 N l Y 3 R p b 2 4 x L 9 C d 0 J D Q n 9 C g 0 J D Q k t C b 0 J X Q n d C Y 0 J U g M S A o M i k v 0 J j Q t 9 C 8 0 L X Q v d C 1 0 L 3 Q v d G L 0 L k g 0 Y L Q u N C / L n v Q n t C x 0 Y D Q s N C 3 0 L 7 Q s t C w 0 Y L Q t d C 7 0 Y z Q v d C w 0 Y 8 g 0 L 7 Q s d C 7 0 L D R g d G C 0 Y w g w q v Q n 9 C + 0 L f Q v d C w 0 L L Q s N G C 0 L X Q u 9 G M 0 L 3 Q v t C 1 I N G A 0 L D Q t 9 C y 0 L j R g t C 4 0 L X C u y w w f S Z x d W 9 0 O y w m c X V v d D t T Z W N 0 a W 9 u M S / Q n d C Q 0 J / Q o N C Q 0 J L Q m 9 C V 0 J 3 Q m N C V I D E g K D I p L 9 C Y 0 L f Q v N C 1 0 L 3 Q t d C 9 0 L 3 R i 9 C 5 I N G C 0 L j Q v y 5 7 Q 2 9 s d W 1 u M i w x f S Z x d W 9 0 O y w m c X V v d D t T Z W N 0 a W 9 u M S / Q n d C Q 0 J / Q o N C Q 0 J L Q m 9 C V 0 J 3 Q m N C V I D E g K D I p L 9 C Y 0 L f Q v N C 1 0 L 3 Q t d C 9 0 L 3 R i 9 C 5 I N G C 0 L j Q v y 5 7 Q 2 9 s d W 1 u M y w y f S Z x d W 9 0 O y w m c X V v d D t T Z W N 0 a W 9 u M S / Q n d C Q 0 J / Q o N C Q 0 J L Q m 9 C V 0 J 3 Q m N C V I D E g K D I p L 9 C Y 0 L f Q v N C 1 0 L 3 Q t d C 9 0 L 3 R i 9 C 5 I N G C 0 L j Q v y 5 7 Q 2 9 s d W 1 u N C w z f S Z x d W 9 0 O y w m c X V v d D t T Z W N 0 a W 9 u M S / Q n d C Q 0 J / Q o N C Q 0 J L Q m 9 C V 0 J 3 Q m N C V I D E g K D I p L 9 C Y 0 L f Q v N C 1 0 L 3 Q t d C 9 0 L 3 R i 9 C 5 I N G C 0 L j Q v y 5 7 Q 2 9 s d W 1 u N S w 0 f S Z x d W 9 0 O y w m c X V v d D t T Z W N 0 a W 9 u M S / Q n d C Q 0 J / Q o N C Q 0 J L Q m 9 C V 0 J 3 Q m N C V I D E g K D I p L 9 C Y 0 L f Q v N C 1 0 L 3 Q t d C 9 0 L 3 R i 9 C 5 I N G C 0 L j Q v y 5 7 Q 2 9 s d W 1 u N i w 1 f S Z x d W 9 0 O y w m c X V v d D t T Z W N 0 a W 9 u M S / Q n d C Q 0 J / Q o N C Q 0 J L Q m 9 C V 0 J 3 Q m N C V I D E g K D I p L 9 C Y 0 L f Q v N C 1 0 L 3 Q t d C 9 0 L 3 R i 9 C 5 I N G C 0 L j Q v y 5 7 Q 2 9 s d W 1 u N y w 2 f S Z x d W 9 0 O y w m c X V v d D t T Z W N 0 a W 9 u M S / Q n d C Q 0 J / Q o N C Q 0 J L Q m 9 C V 0 J 3 Q m N C V I D E g K D I p L 9 C Y 0 L f Q v N C 1 0 L 3 Q t d C 9 0 L 3 R i 9 C 5 I N G C 0 L j Q v y 5 7 Q 2 9 s d W 1 u O C w 3 f S Z x d W 9 0 O y w m c X V v d D t T Z W N 0 a W 9 u M S / Q n d C Q 0 J / Q o N C Q 0 J L Q m 9 C V 0 J 3 Q m N C V I D E g K D I p L 9 C Y 0 L f Q v N C 1 0 L 3 Q t d C 9 0 L 3 R i 9 C 5 I N G C 0 L j Q v y 5 7 Q 2 9 s d W 1 u O S w 4 f S Z x d W 9 0 O y w m c X V v d D t T Z W N 0 a W 9 u M S / Q n d C Q 0 J / Q o N C Q 0 J L Q m 9 C V 0 J 3 Q m N C V I D E g K D I p L 9 C Y 0 L f Q v N C 1 0 L 3 Q t d C 9 0 L 3 R i 9 C 5 I N G C 0 L j Q v y 5 7 Q 2 9 s d W 1 u M T A s O X 0 m c X V v d D s s J n F 1 b 3 Q 7 U 2 V j d G l v b j E v 0 J 3 Q k N C f 0 K D Q k N C S 0 J v Q l d C d 0 J j Q l S A x I C g y K S / Q m N C 3 0 L z Q t d C 9 0 L X Q v d C 9 0 Y v Q u S D R g t C 4 0 L 8 u e 0 N v b H V t b j E x L D E w f S Z x d W 9 0 O y w m c X V v d D t T Z W N 0 a W 9 u M S / Q n d C Q 0 J / Q o N C Q 0 J L Q m 9 C V 0 J 3 Q m N C V I D E g K D I p L 9 C Y 0 L f Q v N C 1 0 L 3 Q t d C 9 0 L 3 R i 9 C 5 I N G C 0 L j Q v y 5 7 Q 2 9 s d W 1 u M T I s M T F 9 J n F 1 b 3 Q 7 L C Z x d W 9 0 O 1 N l Y 3 R p b 2 4 x L 9 C d 0 J D Q n 9 C g 0 J D Q k t C b 0 J X Q n d C Y 0 J U g M S A o M i k v 0 J j Q t 9 C 8 0 L X Q v d C 1 0 L 3 Q v d G L 0 L k g 0 Y L Q u N C / L n t D b 2 x 1 b W 4 x M y w x M n 0 m c X V v d D s s J n F 1 b 3 Q 7 U 2 V j d G l v b j E v 0 J 3 Q k N C f 0 K D Q k N C S 0 J v Q l d C d 0 J j Q l S A x I C g y K S / Q m N C 3 0 L z Q t d C 9 0 L X Q v d C 9 0 Y v Q u S D R g t C 4 0 L 8 u e 0 N v b H V t b j E 0 L D E z f S Z x d W 9 0 O y w m c X V v d D t T Z W N 0 a W 9 u M S / Q n d C Q 0 J / Q o N C Q 0 J L Q m 9 C V 0 J 3 Q m N C V I D E g K D I p L 9 C Y 0 L f Q v N C 1 0 L 3 Q t d C 9 0 L 3 R i 9 C 5 I N G C 0 L j Q v y 5 7 Q 2 9 s d W 1 u M T U s M T R 9 J n F 1 b 3 Q 7 L C Z x d W 9 0 O 1 N l Y 3 R p b 2 4 x L 9 C d 0 J D Q n 9 C g 0 J D Q k t C b 0 J X Q n d C Y 0 J U g M S A o M i k v 0 J j Q t 9 C 8 0 L X Q v d C 1 0 L 3 Q v d G L 0 L k g 0 Y L Q u N C / L n t D b 2 x 1 b W 4 x N i w x N X 0 m c X V v d D s s J n F 1 b 3 Q 7 U 2 V j d G l v b j E v 0 J 3 Q k N C f 0 K D Q k N C S 0 J v Q l d C d 0 J j Q l S A x I C g y K S / Q m N C 3 0 L z Q t d C 9 0 L X Q v d C 9 0 Y v Q u S D R g t C 4 0 L 8 u e 0 N v b H V t b j E 3 L D E 2 f S Z x d W 9 0 O y w m c X V v d D t T Z W N 0 a W 9 u M S / Q n d C Q 0 J / Q o N C Q 0 J L Q m 9 C V 0 J 3 Q m N C V I D E g K D I p L 9 C Y 0 L f Q v N C 1 0 L 3 Q t d C 9 0 L 3 R i 9 C 5 I N G C 0 L j Q v y 5 7 Q 2 9 s d W 1 u M T g s M T d 9 J n F 1 b 3 Q 7 L C Z x d W 9 0 O 1 N l Y 3 R p b 2 4 x L 9 C d 0 J D Q n 9 C g 0 J D Q k t C b 0 J X Q n d C Y 0 J U g M S A o M i k v 0 J j Q t 9 C 8 0 L X Q v d C 1 0 L 3 Q v d G L 0 L k g 0 Y L Q u N C / L n t D b 2 x 1 b W 4 x O S w x O H 0 m c X V v d D s s J n F 1 b 3 Q 7 U 2 V j d G l v b j E v 0 J 3 Q k N C f 0 K D Q k N C S 0 J v Q l d C d 0 J j Q l S A x I C g y K S / Q m N C 3 0 L z Q t d C 9 0 L X Q v d C 9 0 Y v Q u S D R g t C 4 0 L 8 u e 0 N v b H V t b j I w L D E 5 f S Z x d W 9 0 O y w m c X V v d D t T Z W N 0 a W 9 u M S / Q n d C Q 0 J / Q o N C Q 0 J L Q m 9 C V 0 J 3 Q m N C V I D E g K D I p L 9 C Y 0 L f Q v N C 1 0 L 3 Q t d C 9 0 L 3 R i 9 C 5 I N G C 0 L j Q v y 5 7 Q 2 9 s d W 1 u M j E s M j B 9 J n F 1 b 3 Q 7 L C Z x d W 9 0 O 1 N l Y 3 R p b 2 4 x L 9 C d 0 J D Q n 9 C g 0 J D Q k t C b 0 J X Q n d C Y 0 J U g M S A o M i k v 0 J j Q t 9 C 8 0 L X Q v d C 1 0 L 3 Q v d G L 0 L k g 0 Y L Q u N C / L n t D b 2 x 1 b W 4 y M i w y M X 0 m c X V v d D s s J n F 1 b 3 Q 7 U 2 V j d G l v b j E v 0 J 3 Q k N C f 0 K D Q k N C S 0 J v Q l d C d 0 J j Q l S A x I C g y K S / Q m N C 3 0 L z Q t d C 9 0 L X Q v d C 9 0 Y v Q u S D R g t C 4 0 L 8 u e 0 N v b H V t b j I z L D I y f S Z x d W 9 0 O y w m c X V v d D t T Z W N 0 a W 9 u M S / Q n d C Q 0 J / Q o N C Q 0 J L Q m 9 C V 0 J 3 Q m N C V I D E g K D I p L 9 C Y 0 L f Q v N C 1 0 L 3 Q t d C 9 0 L 3 R i 9 C 5 I N G C 0 L j Q v y 5 7 Q 2 9 s d W 1 u M j Q s M j N 9 J n F 1 b 3 Q 7 L C Z x d W 9 0 O 1 N l Y 3 R p b 2 4 x L 9 C d 0 J D Q n 9 C g 0 J D Q k t C b 0 J X Q n d C Y 0 J U g M S A o M i k v 0 J j Q t 9 C 8 0 L X Q v d C 1 0 L 3 Q v d G L 0 L k g 0 Y L Q u N C / L n t D b 2 x 1 b W 4 y N S w y N H 0 m c X V v d D s s J n F 1 b 3 Q 7 U 2 V j d G l v b j E v 0 J 3 Q k N C f 0 K D Q k N C S 0 J v Q l d C d 0 J j Q l S A x I C g y K S / Q m N C 3 0 L z Q t d C 9 0 L X Q v d C 9 0 Y v Q u S D R g t C 4 0 L 8 u e 0 N v b H V t b j I 2 L D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l E J U Q w J T k w J U Q w J T l G J U Q w J U E w J U Q w J T k w J U Q w J T k y J U Q w J T l C J U Q w J T k 1 J U Q w J T l E J U Q w J T k 4 J U Q w J T k 1 J T I w M S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Q l R D A l O T A l R D A l O U Y l R D A l Q T A l R D A l O T A l R D A l O T I l R D A l O U I l R D A l O T U l R D A l O U Q l R D A l O T g l R D A l O T U l M j A x J T I w K D I p L y V E M C U 5 R C V E M C U 5 M C V E M C U 5 R i V E M C V B M C V E M C U 5 M C V E M C U 5 M i V E M C U 5 Q i V E M C U 5 N S V E M C U 5 R C V E M C U 5 O C V E M C U 5 N S U y M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Q l R D A l O T A l R D A l O U Y l R D A l Q T A l R D A l O T A l R D A l O T I l R D A l O U I l R D A l O T U l R D A l O U Q l R D A l O T g l R D A l O T U l M j A x J T I w K D I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C V E M C U 5 M C V E M C U 5 R i V E M C V B M C V E M C U 5 M C V E M C U 5 M i V E M C U 5 Q i V E M C U 5 N S V E M C U 5 R C V E M C U 5 O C V E M C U 5 N S U y M D E l M j A o M i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3 j / 0 P e g p F K u M 1 Y O B D G h n k A A A A A A g A A A A A A E G Y A A A A B A A A g A A A A 4 h F I U d E 5 n d q P e A 0 Q I z C P 2 a 0 C p 3 h w 5 L y Y Q o g X W y / C S L 4 A A A A A D o A A A A A C A A A g A A A A T e C W C g a y j H H L L M f k s p x n Y A 9 H A j v p A 0 c c y Y u V u s i F 4 1 t Q A A A A c 3 j 2 k H h C r + x R t M h 7 A 8 Z 8 K A X o X L y 3 n 7 d V 8 e E S N L 8 f o h L 3 f i U P t e k W b + l V O t V 8 5 I n D d I Y g y H e m T + L c 3 E S x Y a 0 E A D r t f D N S t V 6 Y i J S h G V l q M n l A A A A A J / + z d 7 2 K + / C e g H c v U Q l f n 3 F B D 6 7 B x n F E e d w o Y + H O l x o N Y Q 6 / E W F + A V e J K C i Y f y P G W e H 1 4 p v z g R d F J L Q D 7 Q K 3 D A = = < / D a t a M a s h u p > 
</file>

<file path=customXml/itemProps1.xml><?xml version="1.0" encoding="utf-8"?>
<ds:datastoreItem xmlns:ds="http://schemas.openxmlformats.org/officeDocument/2006/customXml" ds:itemID="{680AF37F-80FA-4CDA-A74F-5A2AF3938C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</vt:i4>
      </vt:variant>
    </vt:vector>
  </HeadingPairs>
  <TitlesOfParts>
    <vt:vector size="26" baseType="lpstr">
      <vt:lpstr>ТИТУЛ</vt:lpstr>
      <vt:lpstr>Оглавление</vt:lpstr>
      <vt:lpstr>СК-1</vt:lpstr>
      <vt:lpstr>СК-2</vt:lpstr>
      <vt:lpstr>СК-3</vt:lpstr>
      <vt:lpstr>ИТОГ СК</vt:lpstr>
      <vt:lpstr>ПР-1</vt:lpstr>
      <vt:lpstr>ПР-2</vt:lpstr>
      <vt:lpstr>ИТОГ ПР</vt:lpstr>
      <vt:lpstr>РР-1</vt:lpstr>
      <vt:lpstr>РР-2</vt:lpstr>
      <vt:lpstr>РР-3</vt:lpstr>
      <vt:lpstr>РР-4</vt:lpstr>
      <vt:lpstr>РР-5</vt:lpstr>
      <vt:lpstr>ИТОГ РР</vt:lpstr>
      <vt:lpstr>ХЭ-1</vt:lpstr>
      <vt:lpstr>ХЭ-2</vt:lpstr>
      <vt:lpstr>ХЭ-3</vt:lpstr>
      <vt:lpstr>ХЭ-4</vt:lpstr>
      <vt:lpstr>ХЭ-5</vt:lpstr>
      <vt:lpstr>ИТОГ ХЭ</vt:lpstr>
      <vt:lpstr>ФР-1</vt:lpstr>
      <vt:lpstr>ФР-2</vt:lpstr>
      <vt:lpstr>ИТОГ ФР</vt:lpstr>
      <vt:lpstr>ОБЩИЙ ИТОГ</vt:lpstr>
      <vt:lpstr>ТИТУЛ!Область_печати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Асия Тимофеева</cp:lastModifiedBy>
  <cp:lastPrinted>2023-06-07T09:29:53Z</cp:lastPrinted>
  <dcterms:created xsi:type="dcterms:W3CDTF">2023-05-24T09:30:00Z</dcterms:created>
  <dcterms:modified xsi:type="dcterms:W3CDTF">2023-10-06T10:20:39Z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12AF2AF9F1E247008716E545F0AEE728</vt:lpwstr>
  </property>
  <property fmtid="{D5CDD505-2E9C-101B-9397-08002B2CF9AE}" pid="3" name="KSOProductBuildVer">
    <vt:lpwstr>1049-11.2.0.11417</vt:lpwstr>
  </property>
</Properties>
</file>